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gbcnl.sharepoint.com/sites/ontwikkelingenbeheer/Gedeelde documenten/01 NIEUWBOUW/09 Overig Nieuwbouw/MPG werkinstructie/"/>
    </mc:Choice>
  </mc:AlternateContent>
  <xr:revisionPtr revIDLastSave="41" documentId="8_{94464AA8-B30B-4288-B28D-FD0986DE888D}" xr6:coauthVersionLast="47" xr6:coauthVersionMax="47" xr10:uidLastSave="{CBAC69C5-557F-42E8-90BA-3CD4D749F5C2}"/>
  <bookViews>
    <workbookView xWindow="-110" yWindow="-110" windowWidth="22780" windowHeight="14660" xr2:uid="{650E6224-6A38-4DB0-A199-62FC21090CFF}"/>
  </bookViews>
  <sheets>
    <sheet name="LEVENSDUUR"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7" i="4" l="1"/>
  <c r="G97" i="4" s="1"/>
  <c r="C30" i="4" s="1"/>
  <c r="D30" i="4" s="1"/>
  <c r="M124" i="4"/>
  <c r="G124" i="4" s="1"/>
  <c r="C33" i="4" s="1"/>
  <c r="D33" i="4" s="1"/>
  <c r="M117" i="4"/>
  <c r="G117" i="4" s="1"/>
  <c r="C32" i="4" s="1"/>
  <c r="D32" i="4" s="1"/>
  <c r="M77" i="4"/>
  <c r="G77" i="4" s="1"/>
  <c r="C29" i="4" s="1"/>
  <c r="D29" i="4" s="1"/>
  <c r="G73" i="4"/>
  <c r="C27" i="4" s="1"/>
  <c r="D27" i="4" s="1"/>
  <c r="G70" i="4"/>
  <c r="C26" i="4" s="1"/>
  <c r="G67" i="4"/>
  <c r="C25" i="4" s="1"/>
  <c r="G60" i="4"/>
  <c r="C22" i="4" s="1"/>
  <c r="D22" i="4" s="1"/>
  <c r="M53" i="4"/>
  <c r="G53" i="4" s="1"/>
  <c r="C21" i="4" s="1"/>
  <c r="D21" i="4" s="1"/>
  <c r="M46" i="4"/>
  <c r="G46" i="4" s="1"/>
  <c r="M41" i="4"/>
  <c r="G41" i="4" s="1"/>
  <c r="C18" i="4" s="1"/>
  <c r="D18" i="4" s="1"/>
  <c r="E33" i="4"/>
  <c r="E32" i="4"/>
  <c r="E30" i="4"/>
  <c r="E29" i="4"/>
  <c r="E27" i="4"/>
  <c r="E26" i="4"/>
  <c r="E25" i="4"/>
  <c r="E22" i="4"/>
  <c r="E21" i="4"/>
  <c r="E19" i="4"/>
  <c r="E18" i="4"/>
  <c r="F18" i="4" l="1"/>
  <c r="G18" i="4" s="1"/>
  <c r="F21" i="4"/>
  <c r="G21" i="4" s="1"/>
  <c r="F22" i="4"/>
  <c r="G22" i="4" s="1"/>
  <c r="D26" i="4"/>
  <c r="F26" i="4" s="1"/>
  <c r="G26" i="4" s="1"/>
  <c r="C19" i="4"/>
  <c r="D19" i="4" s="1"/>
  <c r="F19" i="4" s="1"/>
  <c r="D25" i="4"/>
  <c r="F25" i="4" s="1"/>
  <c r="G25" i="4" s="1"/>
  <c r="F27" i="4"/>
  <c r="G27" i="4" s="1"/>
  <c r="F29" i="4"/>
  <c r="G29" i="4" s="1"/>
  <c r="F30" i="4"/>
  <c r="G30" i="4" s="1"/>
  <c r="F32" i="4"/>
  <c r="G32" i="4" s="1"/>
  <c r="F33" i="4"/>
  <c r="G33" i="4" s="1"/>
  <c r="G19" i="4" l="1"/>
  <c r="F35" i="4"/>
  <c r="F36" i="4" s="1"/>
  <c r="D13" i="4"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<sst xmlns="http://schemas.openxmlformats.org/spreadsheetml/2006/main" count="227" uniqueCount="127">
  <si>
    <t>Gebouwkwaliteit</t>
  </si>
  <si>
    <t>Robuustheid</t>
  </si>
  <si>
    <t>Robuuste uitvoering</t>
  </si>
  <si>
    <t>Toekomstbestendige constructie</t>
  </si>
  <si>
    <t>Identiteit</t>
  </si>
  <si>
    <t>Beeldkwaliteit</t>
  </si>
  <si>
    <t>Landmark</t>
  </si>
  <si>
    <t>Adaptief vermogen</t>
  </si>
  <si>
    <t>Gebouwvolume</t>
  </si>
  <si>
    <t>Uitbreidbaarheid</t>
  </si>
  <si>
    <t>Afstootbaarheid</t>
  </si>
  <si>
    <t>Verplaatsbaarheid</t>
  </si>
  <si>
    <t>Indeling binnen volume</t>
  </si>
  <si>
    <t>Herverkavelbaarheid</t>
  </si>
  <si>
    <t xml:space="preserve">Herindeelbaarheid </t>
  </si>
  <si>
    <t>Voorzieningen</t>
  </si>
  <si>
    <t>Aanpasbaarheid technische kwaliteit</t>
  </si>
  <si>
    <t>Uitbreidbaarheid voorzieningen</t>
  </si>
  <si>
    <t>Resultaat</t>
  </si>
  <si>
    <t>Puntenscore</t>
  </si>
  <si>
    <t>Weegfactor</t>
  </si>
  <si>
    <t>Flev;k</t>
  </si>
  <si>
    <t>Standaard levensduur gebouw:</t>
  </si>
  <si>
    <t>jaar</t>
  </si>
  <si>
    <t>Verlenging</t>
  </si>
  <si>
    <t>Afwijking op basis van alle kenmerken (Flev)</t>
  </si>
  <si>
    <t>Specifieke gebouwlevensduur t.b.v. MPG</t>
  </si>
  <si>
    <t>Afwerkmaterialen zijn zorgvuldig gekozen. Ze verouderen mooi en zijn nagenoeg onderhoudsvrij. Voorbeelden zijn hardsteen, keramiek en roestvrijstaal;</t>
  </si>
  <si>
    <t>Bij alle gevoelige gebouwelementen zijn voorzieningen getroffen tegen bedoelde of onbedoelde beschadiging. Voorbeelden van voor mechanische beschadiging gevoelige plekken zijn de afwerking van vloeren, wandel en deuren in loopzones. Of de afwerking bij laad- en losplekken. Voorbeelden van voor vochtgevoelige plekken zijn dak- en gevelaansluitingen en kozijndetailleringen;</t>
  </si>
  <si>
    <t>De gebouwelementen zijn eenvoudig te repareren zonder veel van het element te moeten vervangen</t>
  </si>
  <si>
    <t>Eén additioneel aspect dat aantoonbaar bijdraagt aan de robuuste uitvoering van het gebouw.</t>
  </si>
  <si>
    <t>Dichte geveldelen van verblijfsruimten met een Rc van 5,0 m2K/W of hoger;</t>
  </si>
  <si>
    <t>Dichte geveldelen van niet-verblijfsruimten met een Rc van 3,5 m2K/W of hoger;</t>
  </si>
  <si>
    <t>Vandaalbestendige bouwdelen en producten op kwetsbare plaatsen;</t>
  </si>
  <si>
    <t>wanden en vloeren DnT,A,k ≥ 57 dB en Ln,T,A ≤ 49 dB</t>
  </si>
  <si>
    <t>Eén additioneel aspect dat aantoonbaar bijdraagt aan de toekomstbestendige kwaliteit</t>
  </si>
  <si>
    <t>Onderdeelscore:</t>
  </si>
  <si>
    <t>De verschijningsvorm is afwisselend. Op minimaal 2 van onderstaande kenmerken is de verschijningsvorm van het gebouw en zijn onderdelen aanwijsbaar afwisselend: a. Massa/volume opbouw b. Gevelplastiek c. Gevelcompositie en -textuur . Gevelcompositie en -textuur d. Materiaal- en kleurgebruik en/of ornamentiek</t>
  </si>
  <si>
    <t>Variatie in (beeld)contrasten is samenhangend. Het gevelbeeld toont meerdere varianten op het basisontwerp, die tezamen een geheel vormen.</t>
  </si>
  <si>
    <t>Schaal en ritmiek in het gevelbeeld zijn logisch, tonen structuur. De maatverhoudingen van het gebouw en gebouwdelen passen onderling en bij het totaalbeeld van het gebouw. Er is sprake van een herkenbare ordening van bouwstenen in het gevelbeeld en afstemming met de gebruiksfunctie</t>
  </si>
  <si>
    <t>Het gebouw heeft een bij de context passende verschijningsvorm.</t>
  </si>
  <si>
    <t>Materiaalkeuze op "mooie" veroudering. De gebouwschil is afgewerkt met materialen die mooi verouderen. Dit zijn materialen die nauwelijks gevoelig zijn voor slijtage, eenvoudig in oorspronkelijke staat kunnen worden hersteld of op karakteristieke en esthetisch geaccepteerde wijze in de loop der tijd veranderen. Ook de onderhoudsbehoefte is beperkt.</t>
  </si>
  <si>
    <t>Eén additioneel aspect dat aantoonbaar bijdraagt aan de hoogwaardige beeldkwaliteit van het gebouw</t>
  </si>
  <si>
    <t>Het gebouw heeft meerdere vernieuwende/bijzondere kenmerken en is daarmee een icoon op stadsniveau. Daarbij zijn er duidelijke zichtlijnen richting het gebouw en is het ook van afstand duidelijk zichtbaar door de open ruime rondom het gebouw.</t>
  </si>
  <si>
    <t>Het gebouw heeft minimaal één vernieuwend/bijzonder kenmerk en draagt daarmee bij aan een gevarieerd beeld van de gebouwde omgeving. Het gebouw is op wijkniveau een belangrijk herkenningspunt en helpt bij het oriënteren. Een voorbeeld is een stationsgebouw.</t>
  </si>
  <si>
    <t>Het is mogelijk om meer dan 30% van het gebouw horizontaal en/of verticaal uit te breiden.</t>
  </si>
  <si>
    <t>Het is mogelijk om meer dan 50% van het gebouw horizontaal en/of verticaal uit te breiden.</t>
  </si>
  <si>
    <t>Het is mogelijk om meer dan 30% van het gebouw horizontaal en/of verticaal af te stoten (bijvoorbeeld door verkoop of sloop).</t>
  </si>
  <si>
    <t>Het is mogelijk om meer dan 50% van het gebouw horizontaal en/of verticaal af te stoten (bijvoorbeeld door verkoop of sloop).</t>
  </si>
  <si>
    <t>Het gebouw is verplaatsbaar, waarbij herstelwerkzaamheden noodzakelijk zijn bij de wederopbouw.</t>
  </si>
  <si>
    <t>Het gebouw is als geheel te verplaatsen of is demontabel zonder noodzakelijke sloop- en/of herstelwerkzaamheden.</t>
  </si>
  <si>
    <t>Herverkavelbaarheid (Gebouwniveau)</t>
  </si>
  <si>
    <t>Onderscheid drager/inbouw</t>
  </si>
  <si>
    <t>Overmaatgebouwruimte/oppervlak of unitruimte/oppervlak</t>
  </si>
  <si>
    <t>Vrije verdiepingshoogte</t>
  </si>
  <si>
    <t>Overdimensionering leidingkanalen/schachten</t>
  </si>
  <si>
    <t>Uitbreidbaar gebouw of unit horizontaal</t>
  </si>
  <si>
    <t>Uitbreidbaar gebouw of unit verticaal</t>
  </si>
  <si>
    <t>Instelbaarheid van installaties</t>
  </si>
  <si>
    <t>Verplaatsbare binnenwanden</t>
  </si>
  <si>
    <t>Ontkoppelbaarheid en bereikbaarheid installatiecomponenten</t>
  </si>
  <si>
    <t>Positionering obstakels draagstructuur</t>
  </si>
  <si>
    <t>Daglichttoetreding</t>
  </si>
  <si>
    <t>Aanwezigheid trappen en/of liften</t>
  </si>
  <si>
    <t>Uitbreiden/hergebruik van trappen en liften</t>
  </si>
  <si>
    <t>Multifunctioneel gebouw/units</t>
  </si>
  <si>
    <t>Dragende vloeren</t>
  </si>
  <si>
    <t>Onderbreken draagstructuur</t>
  </si>
  <si>
    <t>Aantal aansluitpunten E- en ICT installaties</t>
  </si>
  <si>
    <t>&gt; 50% overgedimensioneerd</t>
  </si>
  <si>
    <t>&gt; 80% van een unit is ingedeeld in een dragend en scheidend deel &amp; &gt; 50% van het gebouw is ingedeeld in een dragend en scheidend deel</t>
  </si>
  <si>
    <t>&gt;3,40 meter</t>
  </si>
  <si>
    <t>Individuele horizontale unituitbreiding is eenvoudig te realiseren, zonder dat andere units daar hinder van ondervinden (toepassing zone-margesystemen).Uitbreiding gebouw aan alle zijden goed mogelijk.</t>
  </si>
  <si>
    <t>Individuele verticale unituitbreiding is eenvoudig te realiseren, zonder dat andere units daar hinder van ondervinden (toepassing zone-margesystemen en fontanelconstructies/zones in dragende vloeren.</t>
  </si>
  <si>
    <t>Goed en eenvoudig instelbaar (het meten/regelen bij verschillend gebruik is direct mogelijk)</t>
  </si>
  <si>
    <t>Binnenwanden zijn eenvoudig zonder ingrijpende/kostbare bouwkundige ingrepen verplaatsbaar (b.v. systeemwanden).</t>
  </si>
  <si>
    <t>Componenten zijn zeer goed bereikbaar (op inbouwniveau) en zijn volledig ontkoppelbaar, demonteerbaar en stekkerbaar.</t>
  </si>
  <si>
    <t>Totale ruimte voor herindeelbaarheid wordt niet belemmerd door moeilijk of niet te verwijderen obstakels.De mogelijkheid voor herverkaveling of herindeling in het gebouw wordt niet belemmerd door moeilijk of niet te verwijderen obstakels.</t>
  </si>
  <si>
    <t>Daglichtequivalent &gt; 1/5</t>
  </si>
  <si>
    <t>Gebouw met een centraal trappen- en of/lifthuis, verdeeld in vleugels, elk voorzien van een centraal trappen- en/of lifthuis.</t>
  </si>
  <si>
    <t>Nieuwe trappen/liften zijn betrekkelijk eenvoudig toe te voegen zonder ingrijpende en kostbare maatregelen en bestaande kunnen volledig hergebruikt worden.</t>
  </si>
  <si>
    <t>&gt; 3 gebruiksfuncties (bijvoorbeeld zowel geschikt voor wonen, kantoren, zorg en commercie).</t>
  </si>
  <si>
    <t>(Prefab) demontabele vloeren.</t>
  </si>
  <si>
    <t>Kolommenstructuur, vloeren onderbroken op kolomstructuur.</t>
  </si>
  <si>
    <t>Onbeperkte aansluitmogelijkheden via vloer (holle vloer of computervloer).</t>
  </si>
  <si>
    <t>Eén additioneel aspect dat aantoonbaar bijdraagt aan de herverkavelbaarheid van het gebouw</t>
  </si>
  <si>
    <t>Rc waarden van de verschillende gebouw componenten zijn makkelijk aanpasbaar</t>
  </si>
  <si>
    <t>Vloer met een draagvermogen van 5,0 kN/m2 of hoger</t>
  </si>
  <si>
    <t>Een dakcontructie dat voorbereid is op het gewicht van een groendak van ten minste 75 kg/m2</t>
  </si>
  <si>
    <t>De capaciteit van E/W/ICT voorzieningen is meer dan 50% overgedimensioneerd zodat capaciteitswisselingen mogelijk zijn</t>
  </si>
  <si>
    <t>Leidingtracés zijn goed bereikbaar</t>
  </si>
  <si>
    <t>Eén additioneel aspect dat aantoonbaar bijdraagt aan de aanpasbaarheid van de technische kwaliteit van het gebouw.</t>
  </si>
  <si>
    <t>Balkons zijn goed mogelijk zonder ingrijpende verbouwingen</t>
  </si>
  <si>
    <t>(trap)Liften zijn goed mogelijk zonder ingrijpende verbouwingen</t>
  </si>
  <si>
    <t>Het dak is geschikt voor later te installeren zonne-energiesystemen</t>
  </si>
  <si>
    <t>Lage temperatuurverwarming mogelijk zonder ingrijpende aanpassingen</t>
  </si>
  <si>
    <t>De gevel is gereed voor buitenzonwering zonder daarbij de functionaliteit en beeldkwaliteit van de gevel aan te passen</t>
  </si>
  <si>
    <t>De gevel is gereed voor een vraaggestuurde ventilatieroosters</t>
  </si>
  <si>
    <t>De gevel is gereed voor gevelbegroeiing</t>
  </si>
  <si>
    <t>Alle verdiepingen in het gebouw zijn eenvoudig bereikbaar te maken voor rolstoelgebruikers.</t>
  </si>
  <si>
    <t>Score Robuuste uitvoering</t>
  </si>
  <si>
    <t>Score Toekomstbestendige constructie</t>
  </si>
  <si>
    <t>Score Beeldkwaliteit</t>
  </si>
  <si>
    <t>Score Herkavelbaarheid</t>
  </si>
  <si>
    <t>Score Technische kwaliteit</t>
  </si>
  <si>
    <t>Score Voorzieningen</t>
  </si>
  <si>
    <t>Herindeelbaarheid binnen unit</t>
  </si>
  <si>
    <t>Toelichting</t>
  </si>
  <si>
    <t>Overzicht score per kenmerk</t>
  </si>
  <si>
    <t>Berekening Specifieke Gebouwlevensduur</t>
  </si>
  <si>
    <t>Op basis van Onderzoekrapport WE30015 'Richtlijn specifieke gebouwlevensduur' d.d 2/12/2020</t>
  </si>
  <si>
    <t>Gebouwgegevens:</t>
  </si>
  <si>
    <t>Uitkomsten rekentool levensduur</t>
  </si>
  <si>
    <t>Specifieke gebouwlevensduur t.b.v. MPG o.b.v. afwkijking Flev;k</t>
  </si>
  <si>
    <t>(utiliteitsbouw)</t>
  </si>
  <si>
    <t>Aantonen middels BENG-berekening of tekeningen</t>
  </si>
  <si>
    <t>Aantonen middels criterium 4 van MAT05</t>
  </si>
  <si>
    <t>Aantonen middels attesten vloer en wandconstructies</t>
  </si>
  <si>
    <t>Zie hierboven</t>
  </si>
  <si>
    <t>BREEAM-NL registratienummer:</t>
  </si>
  <si>
    <t>Datum van registratie Assessment</t>
  </si>
  <si>
    <t>Projectnaam:</t>
  </si>
  <si>
    <t>Uitbreidbaarheid moet worden aangetoond op basis van de indicator en bijbehorende criteria beschreven in D05: Uitbreidbaar gebouw van de 30133 – Methode adaptief vermogen</t>
  </si>
  <si>
    <t>zie hierboven</t>
  </si>
  <si>
    <t>Afstootbaarheid van een gebouwdeel is eenvoudig omdat het gebouwdeel is aangesloten op een centrale entree of zijn voorzien van een eigen ingang(en). ,</t>
  </si>
  <si>
    <t>Aan te tonen middels schriftelijke toelichting, ter beoordeling door de Assessor. (schriftelijk toelichting door een architect / gekwalificeerd persoon)</t>
  </si>
  <si>
    <t xml:space="preserve">Toegepaste strategie voor gebouwflexibiliteit en volgens ontwerpteam behaalde criteria dienen schriftelijk te worden toegelicht. Deze toelichting is ter beoordeling aan de Assessor. Wanneer het project geregistreerd is met conform de Beoordelingsrichtlijn Nieuwbouw 2020 zijn er minimaal X aantal punten gehaald voor de credit WST 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</si>
</sst>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sz val="11"/>
      <color theme="1"/>
      <name val="Calibri"/>
      <family val="2"/>
      <scheme val="minor"/>
    </font>
    <font>
      <sz val="11"/>
      <color rgb="FFFF0000"/>
      <name val="Neutra Text Light"/>
    </font>
    <font>
      <sz val="11"/>
      <color theme="1"/>
      <name val="Neutra Text Light"/>
    </font>
    <font>
      <b/>
      <sz val="11"/>
      <color theme="1"/>
      <name val="Neutra Text Light"/>
    </font>
    <font>
      <b/>
      <sz val="11"/>
      <color theme="0"/>
      <name val="Neutra Text Light"/>
    </font>
    <font>
      <b/>
      <sz val="12"/>
      <color theme="1"/>
      <name val="Neutra Text Light"/>
    </font>
    <font>
      <b/>
      <sz val="14"/>
      <color theme="1"/>
      <name val="Neutra Text Light"/>
    </font>
    <font>
      <b/>
      <sz val="16"/>
      <color theme="1"/>
      <name val="Neutra Text Light"/>
    </font>
    <font>
      <b/>
      <sz val="22"/>
      <color theme="1"/>
      <name val="Neutra Text Light"/>
    </font>
    <font>
      <sz val="11"/>
      <name val="Neutra Text Light"/>
    </font>
    <font>
      <b/>
      <u/>
      <sz val="11"/>
      <name val="Neutra Text Light"/>
    </font>
    <font>
      <sz val="12"/>
      <color theme="1"/>
      <name val="Neutra Text Light"/>
    </font>
    <font>
      <b/>
      <sz val="14"/>
      <color theme="0"/>
      <name val="Neutra Text Light"/>
    </font>
    <font>
      <sz val="14"/>
      <color theme="1"/>
      <name val="Neutra Text Light"/>
    </font>
    <font>
      <b/>
      <sz val="14"/>
      <name val="Neutra Text Light"/>
    </font>
    <font>
      <sz val="12"/>
      <color theme="1"/>
      <name val="Calibri"/>
      <family val="2"/>
      <scheme val="minor"/>
    </font>
    <font>
      <sz val="11"/>
      <color theme="1"/>
      <name val="Neutra Text Light"/>
      <family val="3"/>
    </font>
    <font>
      <i/>
      <sz val="11"/>
      <color theme="1"/>
      <name val="Neutra Text Light"/>
      <family val="3"/>
    </font>
  </fonts>
  <fills count="4">
    <fill>
      <patternFill patternType="none"/>
    </fill>
    <fill>
      <patternFill patternType="gray125"/>
    </fill>
    <fill>
      <patternFill patternType="solid">
        <fgColor theme="5"/>
        <bgColor indexed="64"/>
      </patternFill>
    </fill>
    <fill>
      <patternFill patternType="solid">
        <fgColor theme="5" tint="0.39997558519241921"/>
        <bgColor indexed="64"/>
      </patternFill>
    </fill>
  </fills>
  <borders count="2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theme="1" tint="0.499984740745262"/>
      </bottom>
      <diagonal/>
    </border>
    <border>
      <left/>
      <right/>
      <top/>
      <bottom style="thin">
        <color theme="1" tint="0.499984740745262"/>
      </bottom>
      <diagonal/>
    </border>
    <border>
      <left/>
      <right style="medium">
        <color indexed="64"/>
      </right>
      <top/>
      <bottom style="thin">
        <color theme="1" tint="0.499984740745262"/>
      </bottom>
      <diagonal/>
    </border>
    <border>
      <left style="medium">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medium">
        <color indexed="64"/>
      </left>
      <right/>
      <top style="thin">
        <color theme="1" tint="0.499984740745262"/>
      </top>
      <bottom style="medium">
        <color indexed="64"/>
      </bottom>
      <diagonal/>
    </border>
    <border>
      <left/>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style="medium">
        <color indexed="64"/>
      </left>
      <right/>
      <top style="thin">
        <color theme="1" tint="0.499984740745262"/>
      </top>
      <bottom/>
      <diagonal/>
    </border>
    <border>
      <left/>
      <right/>
      <top style="thin">
        <color theme="1" tint="0.499984740745262"/>
      </top>
      <bottom/>
      <diagonal/>
    </border>
    <border>
      <left/>
      <right style="medium">
        <color indexed="64"/>
      </right>
      <top style="thin">
        <color theme="1" tint="0.499984740745262"/>
      </top>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0" fontId="3" fillId="0" borderId="0" xfId="0" applyFont="1"/>
    <xf numFmtId="0" fontId="4" fillId="0" borderId="0" xfId="0" applyFont="1"/>
    <xf numFmtId="0" fontId="6" fillId="0" borderId="0" xfId="0" applyFont="1"/>
    <xf numFmtId="0" fontId="12" fillId="0" borderId="0" xfId="0" applyFont="1"/>
    <xf numFmtId="0" fontId="14" fillId="0" borderId="0" xfId="0" applyFont="1"/>
    <xf numFmtId="0" fontId="15" fillId="0" borderId="0" xfId="0" applyFont="1"/>
    <xf numFmtId="0" fontId="9" fillId="0" borderId="0" xfId="0" applyFont="1"/>
    <xf numFmtId="0" fontId="10" fillId="0" borderId="0" xfId="0" applyFont="1"/>
    <xf numFmtId="0" fontId="2" fillId="0" borderId="0" xfId="0" applyFont="1"/>
    <xf numFmtId="0" fontId="11" fillId="0" borderId="0" xfId="0" applyFont="1"/>
    <xf numFmtId="0" fontId="8" fillId="0" borderId="0" xfId="0" applyFont="1"/>
    <xf numFmtId="1" fontId="6" fillId="0" borderId="0" xfId="0" applyNumberFormat="1" applyFont="1"/>
    <xf numFmtId="0" fontId="3" fillId="0" borderId="17" xfId="0" applyFont="1" applyBorder="1"/>
    <xf numFmtId="0" fontId="3" fillId="0" borderId="18" xfId="0" applyFont="1" applyBorder="1"/>
    <xf numFmtId="164" fontId="3" fillId="0" borderId="18" xfId="1" applyNumberFormat="1" applyFont="1" applyBorder="1" applyProtection="1"/>
    <xf numFmtId="165" fontId="3" fillId="0" borderId="19" xfId="0" applyNumberFormat="1" applyFont="1" applyBorder="1"/>
    <xf numFmtId="0" fontId="3" fillId="0" borderId="26" xfId="0" applyFont="1" applyBorder="1"/>
    <xf numFmtId="0" fontId="3" fillId="0" borderId="27" xfId="0" applyFont="1" applyBorder="1"/>
    <xf numFmtId="164" fontId="3" fillId="0" borderId="27" xfId="0" applyNumberFormat="1" applyFont="1" applyBorder="1"/>
    <xf numFmtId="164" fontId="3" fillId="0" borderId="27" xfId="1" applyNumberFormat="1" applyFont="1" applyBorder="1" applyProtection="1"/>
    <xf numFmtId="165" fontId="3" fillId="0" borderId="28" xfId="0" applyNumberFormat="1" applyFont="1" applyBorder="1"/>
    <xf numFmtId="164" fontId="3" fillId="0" borderId="18" xfId="0" applyNumberFormat="1" applyFont="1" applyBorder="1"/>
    <xf numFmtId="0" fontId="3" fillId="0" borderId="20" xfId="0" applyFont="1" applyBorder="1"/>
    <xf numFmtId="0" fontId="3" fillId="0" borderId="21" xfId="0" applyFont="1" applyBorder="1"/>
    <xf numFmtId="164" fontId="3" fillId="0" borderId="21" xfId="0" applyNumberFormat="1" applyFont="1" applyBorder="1"/>
    <xf numFmtId="164" fontId="3" fillId="0" borderId="21" xfId="1" applyNumberFormat="1" applyFont="1" applyBorder="1" applyProtection="1"/>
    <xf numFmtId="165" fontId="3" fillId="0" borderId="22" xfId="0" applyNumberFormat="1" applyFont="1" applyBorder="1"/>
    <xf numFmtId="0" fontId="3" fillId="0" borderId="23" xfId="0" applyFont="1" applyBorder="1"/>
    <xf numFmtId="0" fontId="3" fillId="0" borderId="24" xfId="0" applyFont="1" applyBorder="1"/>
    <xf numFmtId="164" fontId="3" fillId="0" borderId="24" xfId="0" applyNumberFormat="1" applyFont="1" applyBorder="1"/>
    <xf numFmtId="164" fontId="3" fillId="0" borderId="24" xfId="1" applyNumberFormat="1" applyFont="1" applyBorder="1" applyProtection="1"/>
    <xf numFmtId="165" fontId="3" fillId="0" borderId="25" xfId="0" applyNumberFormat="1" applyFont="1" applyBorder="1"/>
    <xf numFmtId="0" fontId="3" fillId="0" borderId="5" xfId="0" applyFont="1" applyBorder="1"/>
    <xf numFmtId="0" fontId="3" fillId="0" borderId="6" xfId="0" applyFont="1" applyBorder="1"/>
    <xf numFmtId="0" fontId="12" fillId="0" borderId="5" xfId="0" applyFont="1" applyBorder="1"/>
    <xf numFmtId="9" fontId="12" fillId="0" borderId="0" xfId="0" applyNumberFormat="1" applyFont="1"/>
    <xf numFmtId="0" fontId="12" fillId="0" borderId="6" xfId="0" applyFont="1" applyBorder="1"/>
    <xf numFmtId="0" fontId="6" fillId="0" borderId="7" xfId="0" applyFont="1" applyBorder="1"/>
    <xf numFmtId="0" fontId="6" fillId="0" borderId="8" xfId="0" applyFont="1" applyBorder="1"/>
    <xf numFmtId="1" fontId="6" fillId="0" borderId="8" xfId="0" applyNumberFormat="1" applyFont="1" applyBorder="1"/>
    <xf numFmtId="0" fontId="6" fillId="0" borderId="9" xfId="0" applyFont="1" applyBorder="1"/>
    <xf numFmtId="0" fontId="3" fillId="0" borderId="0" xfId="0" applyFont="1" applyAlignment="1">
      <alignment wrapText="1"/>
    </xf>
    <xf numFmtId="0" fontId="3" fillId="0" borderId="17" xfId="0" applyFont="1" applyBorder="1" applyAlignment="1">
      <alignment wrapText="1"/>
    </xf>
    <xf numFmtId="0" fontId="3" fillId="0" borderId="20" xfId="0" applyFont="1" applyBorder="1" applyAlignment="1">
      <alignment wrapText="1"/>
    </xf>
    <xf numFmtId="0" fontId="3" fillId="0" borderId="26" xfId="0" applyFont="1" applyBorder="1" applyAlignment="1">
      <alignment wrapText="1"/>
    </xf>
    <xf numFmtId="0" fontId="3" fillId="0" borderId="16" xfId="0" applyFont="1" applyBorder="1" applyAlignment="1">
      <alignment wrapText="1"/>
    </xf>
    <xf numFmtId="0" fontId="3" fillId="0" borderId="5" xfId="0" applyFont="1" applyBorder="1" applyAlignment="1">
      <alignment wrapText="1"/>
    </xf>
    <xf numFmtId="0" fontId="4" fillId="0" borderId="0" xfId="0" applyFont="1" applyProtection="1">
      <protection locked="0"/>
    </xf>
    <xf numFmtId="0" fontId="3" fillId="0" borderId="0" xfId="0" applyFont="1" applyProtection="1">
      <protection locked="0"/>
    </xf>
    <xf numFmtId="0" fontId="12" fillId="0" borderId="0" xfId="0" applyFont="1" applyProtection="1">
      <protection locked="0"/>
    </xf>
    <xf numFmtId="0" fontId="3" fillId="0" borderId="18" xfId="0" applyFont="1" applyBorder="1" applyProtection="1">
      <protection locked="0"/>
    </xf>
    <xf numFmtId="0" fontId="3" fillId="0" borderId="21" xfId="0" applyFont="1" applyBorder="1" applyProtection="1">
      <protection locked="0"/>
    </xf>
    <xf numFmtId="0" fontId="3" fillId="0" borderId="27" xfId="0" applyFont="1" applyBorder="1" applyProtection="1">
      <protection locked="0"/>
    </xf>
    <xf numFmtId="0" fontId="3" fillId="0" borderId="24" xfId="0" applyFont="1" applyBorder="1" applyProtection="1">
      <protection locked="0"/>
    </xf>
    <xf numFmtId="0" fontId="3" fillId="0" borderId="1" xfId="0" applyFont="1" applyBorder="1" applyProtection="1">
      <protection locked="0"/>
    </xf>
    <xf numFmtId="0" fontId="14" fillId="0" borderId="0" xfId="0" applyFont="1" applyProtection="1">
      <protection locked="0"/>
    </xf>
    <xf numFmtId="0" fontId="6" fillId="0" borderId="0" xfId="0" applyFont="1" applyProtection="1">
      <protection locked="0"/>
    </xf>
    <xf numFmtId="0" fontId="15" fillId="0" borderId="0" xfId="0" applyFont="1" applyProtection="1">
      <protection locked="0"/>
    </xf>
    <xf numFmtId="0" fontId="3" fillId="0" borderId="19" xfId="0" applyFont="1" applyBorder="1" applyAlignment="1" applyProtection="1">
      <alignment wrapText="1"/>
      <protection locked="0"/>
    </xf>
    <xf numFmtId="0" fontId="3" fillId="0" borderId="22" xfId="0" applyFont="1" applyBorder="1" applyAlignment="1" applyProtection="1">
      <alignment wrapText="1"/>
      <protection locked="0"/>
    </xf>
    <xf numFmtId="0" fontId="3" fillId="0" borderId="28" xfId="0" applyFont="1" applyBorder="1" applyAlignment="1" applyProtection="1">
      <alignment wrapText="1"/>
      <protection locked="0"/>
    </xf>
    <xf numFmtId="0" fontId="3" fillId="0" borderId="25" xfId="0" applyFont="1" applyBorder="1" applyAlignment="1" applyProtection="1">
      <alignment wrapText="1"/>
      <protection locked="0"/>
    </xf>
    <xf numFmtId="0" fontId="3" fillId="0" borderId="6" xfId="0" applyFont="1" applyBorder="1" applyAlignment="1" applyProtection="1">
      <alignment wrapText="1"/>
      <protection locked="0"/>
    </xf>
    <xf numFmtId="0" fontId="17" fillId="0" borderId="0" xfId="0" applyFont="1"/>
    <xf numFmtId="0" fontId="5" fillId="2" borderId="2" xfId="0" applyFont="1" applyFill="1" applyBorder="1"/>
    <xf numFmtId="0" fontId="5" fillId="2" borderId="3" xfId="0" applyFont="1" applyFill="1" applyBorder="1"/>
    <xf numFmtId="0" fontId="5" fillId="2" borderId="4" xfId="0" applyFont="1" applyFill="1" applyBorder="1"/>
    <xf numFmtId="0" fontId="3" fillId="3" borderId="14" xfId="0" applyFont="1" applyFill="1" applyBorder="1"/>
    <xf numFmtId="0" fontId="3" fillId="3" borderId="13" xfId="0" applyFont="1" applyFill="1" applyBorder="1"/>
    <xf numFmtId="0" fontId="3" fillId="3" borderId="15" xfId="0" applyFont="1" applyFill="1" applyBorder="1"/>
    <xf numFmtId="164" fontId="3" fillId="3" borderId="13" xfId="0" applyNumberFormat="1" applyFont="1" applyFill="1" applyBorder="1"/>
    <xf numFmtId="164" fontId="5" fillId="2" borderId="3" xfId="0" applyNumberFormat="1" applyFont="1" applyFill="1" applyBorder="1"/>
    <xf numFmtId="0" fontId="13" fillId="2" borderId="10" xfId="0" applyFont="1" applyFill="1" applyBorder="1"/>
    <xf numFmtId="0" fontId="14" fillId="2" borderId="11" xfId="0" applyFont="1" applyFill="1" applyBorder="1"/>
    <xf numFmtId="0" fontId="13" fillId="2" borderId="12" xfId="0" applyFont="1" applyFill="1" applyBorder="1"/>
    <xf numFmtId="0" fontId="7" fillId="2" borderId="2" xfId="0" applyFont="1" applyFill="1" applyBorder="1"/>
    <xf numFmtId="0" fontId="6" fillId="2" borderId="3" xfId="0" applyFont="1" applyFill="1" applyBorder="1"/>
    <xf numFmtId="0" fontId="6" fillId="2" borderId="4" xfId="0" applyFont="1" applyFill="1" applyBorder="1"/>
    <xf numFmtId="0" fontId="6" fillId="3" borderId="14" xfId="0" applyFont="1" applyFill="1" applyBorder="1"/>
    <xf numFmtId="0" fontId="6" fillId="3" borderId="13" xfId="0" applyFont="1" applyFill="1" applyBorder="1"/>
    <xf numFmtId="0" fontId="6" fillId="3" borderId="15" xfId="0" applyFont="1" applyFill="1" applyBorder="1"/>
    <xf numFmtId="0" fontId="6" fillId="3" borderId="15" xfId="0" applyFont="1" applyFill="1" applyBorder="1" applyProtection="1">
      <protection locked="0"/>
    </xf>
    <xf numFmtId="0" fontId="18" fillId="3" borderId="19" xfId="0" applyFont="1" applyFill="1" applyBorder="1" applyAlignment="1" applyProtection="1">
      <alignment wrapText="1"/>
      <protection locked="0"/>
    </xf>
    <xf numFmtId="0" fontId="15" fillId="2" borderId="2" xfId="0" applyFont="1" applyFill="1" applyBorder="1"/>
    <xf numFmtId="0" fontId="15" fillId="2" borderId="3" xfId="0" applyFont="1" applyFill="1" applyBorder="1"/>
    <xf numFmtId="0" fontId="15" fillId="2" borderId="4" xfId="0" applyFont="1" applyFill="1" applyBorder="1" applyProtection="1">
      <protection locked="0"/>
    </xf>
    <xf numFmtId="0" fontId="6" fillId="2" borderId="13" xfId="0" applyFont="1" applyFill="1" applyBorder="1"/>
    <xf numFmtId="0" fontId="6" fillId="2" borderId="15" xfId="0" applyFont="1" applyFill="1" applyBorder="1" applyProtection="1">
      <protection locked="0"/>
    </xf>
    <xf numFmtId="0" fontId="13" fillId="2" borderId="2" xfId="0" applyFont="1" applyFill="1" applyBorder="1"/>
    <xf numFmtId="0" fontId="7" fillId="2" borderId="3" xfId="0" applyFont="1" applyFill="1" applyBorder="1"/>
    <xf numFmtId="0" fontId="7" fillId="2" borderId="4" xfId="0" applyFont="1" applyFill="1" applyBorder="1" applyProtection="1">
      <protection locked="0"/>
    </xf>
    <xf numFmtId="0" fontId="7" fillId="2" borderId="14" xfId="0" applyFont="1" applyFill="1" applyBorder="1"/>
    <xf numFmtId="0" fontId="6" fillId="3" borderId="15" xfId="0" applyFont="1" applyFill="1" applyBorder="1" applyAlignment="1" applyProtection="1">
      <alignment wrapText="1"/>
      <protection locked="0"/>
    </xf>
    <xf numFmtId="0" fontId="14" fillId="2" borderId="13" xfId="0" applyFont="1" applyFill="1" applyBorder="1"/>
    <xf numFmtId="0" fontId="14" fillId="2" borderId="15" xfId="0" applyFont="1" applyFill="1" applyBorder="1" applyAlignment="1" applyProtection="1">
      <alignment wrapText="1"/>
      <protection locked="0"/>
    </xf>
    <xf numFmtId="0" fontId="6" fillId="0" borderId="0" xfId="0" applyFont="1" applyAlignment="1">
      <alignment wrapText="1"/>
    </xf>
    <xf numFmtId="0" fontId="16" fillId="0" borderId="0" xfId="0" applyFont="1" applyAlignment="1">
      <alignment wrapText="1"/>
    </xf>
    <xf numFmtId="0" fontId="3" fillId="0" borderId="20" xfId="0" applyFont="1" applyBorder="1" applyAlignment="1">
      <alignment wrapText="1"/>
    </xf>
    <xf numFmtId="0" fontId="3" fillId="0" borderId="21" xfId="0" applyFont="1" applyBorder="1" applyAlignment="1">
      <alignment wrapText="1"/>
    </xf>
    <xf numFmtId="0" fontId="3" fillId="0" borderId="23" xfId="0" applyFont="1" applyBorder="1" applyAlignment="1">
      <alignment wrapText="1"/>
    </xf>
    <xf numFmtId="0" fontId="3" fillId="0" borderId="24" xfId="0" applyFont="1" applyBorder="1" applyAlignment="1">
      <alignment wrapText="1"/>
    </xf>
    <xf numFmtId="0" fontId="3" fillId="0" borderId="17" xfId="0" applyFont="1" applyBorder="1" applyAlignment="1">
      <alignment wrapText="1"/>
    </xf>
    <xf numFmtId="0" fontId="3" fillId="0" borderId="18" xfId="0" applyFont="1" applyBorder="1" applyAlignment="1">
      <alignment wrapText="1"/>
    </xf>
    <xf numFmtId="0" fontId="3" fillId="0" borderId="26" xfId="0" applyFont="1" applyBorder="1" applyAlignment="1">
      <alignment wrapText="1"/>
    </xf>
    <xf numFmtId="0" fontId="3" fillId="0" borderId="27" xfId="0" applyFont="1" applyBorder="1" applyAlignment="1">
      <alignment wrapText="1"/>
    </xf>
    <xf numFmtId="0" fontId="3" fillId="0" borderId="1" xfId="0" applyFont="1" applyBorder="1" applyAlignment="1">
      <alignment wrapText="1"/>
    </xf>
  </cellXfs>
  <cellStyles count="2">
    <cellStyle name="Procent" xfId="1" builtinId="5"/>
    <cellStyle name="Standaard" xfId="0" builtinId="0"/>
  </cellStyles>
  <dxfs count="0"/>
  <tableStyles count="0" defaultTableStyle="TableStyleMedium2" defaultPivotStyle="PivotStyleLight16"/>
  <colors>
    <mruColors>
      <color rgb="FFC7F1D5"/>
      <color rgb="FF87E1A5"/>
      <color rgb="FF32C864"/>
      <color rgb="FF6EDC9D"/>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ctrlProps/ctrlProp1.xml><?xml version="1.0" encoding="utf-8"?>
<formControlPr xmlns="http://schemas.microsoft.com/office/spreadsheetml/2009/9/main" objectType="CheckBox" fmlaLink="$M$45" lockText="1" noThreeD="1"/>
</file>

<file path=xl/ctrlProps/ctrlProp10.xml><?xml version="1.0" encoding="utf-8"?>
<formControlPr xmlns="http://schemas.microsoft.com/office/spreadsheetml/2009/9/main" objectType="CheckBox" fmlaLink="$M$57" lockText="1" noThreeD="1"/>
</file>

<file path=xl/ctrlProps/ctrlProp11.xml><?xml version="1.0" encoding="utf-8"?>
<formControlPr xmlns="http://schemas.microsoft.com/office/spreadsheetml/2009/9/main" objectType="CheckBox" fmlaLink="$M$56" lockText="1" noThreeD="1"/>
</file>

<file path=xl/ctrlProps/ctrlProp12.xml><?xml version="1.0" encoding="utf-8"?>
<formControlPr xmlns="http://schemas.microsoft.com/office/spreadsheetml/2009/9/main" objectType="CheckBox" fmlaLink="$M$55" lockText="1" noThreeD="1"/>
</file>

<file path=xl/ctrlProps/ctrlProp13.xml><?xml version="1.0" encoding="utf-8"?>
<formControlPr xmlns="http://schemas.microsoft.com/office/spreadsheetml/2009/9/main" objectType="CheckBox" fmlaLink="$M$54" lockText="1" noThreeD="1"/>
</file>

<file path=xl/ctrlProps/ctrlProp14.xml><?xml version="1.0" encoding="utf-8"?>
<formControlPr xmlns="http://schemas.microsoft.com/office/spreadsheetml/2009/9/main" objectType="CheckBox" fmlaLink="$M$59" lockText="1" noThreeD="1"/>
</file>

<file path=xl/ctrlProps/ctrlProp15.xml><?xml version="1.0" encoding="utf-8"?>
<formControlPr xmlns="http://schemas.microsoft.com/office/spreadsheetml/2009/9/main" objectType="CheckBox" fmlaLink="$M$58" lockText="1" noThreeD="1"/>
</file>

<file path=xl/ctrlProps/ctrlProp16.xml><?xml version="1.0" encoding="utf-8"?>
<formControlPr xmlns="http://schemas.microsoft.com/office/spreadsheetml/2009/9/main" objectType="CheckBox" fmlaLink="$M$62" lockText="1" noThreeD="1"/>
</file>

<file path=xl/ctrlProps/ctrlProp17.xml><?xml version="1.0" encoding="utf-8"?>
<formControlPr xmlns="http://schemas.microsoft.com/office/spreadsheetml/2009/9/main" objectType="CheckBox" fmlaLink="$M$61" lockText="1" noThreeD="1"/>
</file>

<file path=xl/ctrlProps/ctrlProp18.xml><?xml version="1.0" encoding="utf-8"?>
<formControlPr xmlns="http://schemas.microsoft.com/office/spreadsheetml/2009/9/main" objectType="CheckBox" fmlaLink="$M$69" lockText="1" noThreeD="1"/>
</file>

<file path=xl/ctrlProps/ctrlProp19.xml><?xml version="1.0" encoding="utf-8"?>
<formControlPr xmlns="http://schemas.microsoft.com/office/spreadsheetml/2009/9/main" objectType="CheckBox" fmlaLink="$M$68" lockText="1" noThreeD="1"/>
</file>

<file path=xl/ctrlProps/ctrlProp2.xml><?xml version="1.0" encoding="utf-8"?>
<formControlPr xmlns="http://schemas.microsoft.com/office/spreadsheetml/2009/9/main" objectType="CheckBox" fmlaLink="$M$44" lockText="1" noThreeD="1"/>
</file>

<file path=xl/ctrlProps/ctrlProp20.xml><?xml version="1.0" encoding="utf-8"?>
<formControlPr xmlns="http://schemas.microsoft.com/office/spreadsheetml/2009/9/main" objectType="CheckBox" fmlaLink="$M$72" lockText="1" noThreeD="1"/>
</file>

<file path=xl/ctrlProps/ctrlProp21.xml><?xml version="1.0" encoding="utf-8"?>
<formControlPr xmlns="http://schemas.microsoft.com/office/spreadsheetml/2009/9/main" objectType="CheckBox" fmlaLink="$M$71" lockText="1" noThreeD="1"/>
</file>

<file path=xl/ctrlProps/ctrlProp22.xml><?xml version="1.0" encoding="utf-8"?>
<formControlPr xmlns="http://schemas.microsoft.com/office/spreadsheetml/2009/9/main" objectType="CheckBox" fmlaLink="$M$75" lockText="1" noThreeD="1"/>
</file>

<file path=xl/ctrlProps/ctrlProp23.xml><?xml version="1.0" encoding="utf-8"?>
<formControlPr xmlns="http://schemas.microsoft.com/office/spreadsheetml/2009/9/main" objectType="CheckBox" fmlaLink="$M$74" lockText="1" noThreeD="1"/>
</file>

<file path=xl/ctrlProps/ctrlProp24.xml><?xml version="1.0" encoding="utf-8"?>
<formControlPr xmlns="http://schemas.microsoft.com/office/spreadsheetml/2009/9/main" objectType="CheckBox" fmlaLink="$M78" lockText="1" noThreeD="1"/>
</file>

<file path=xl/ctrlProps/ctrlProp25.xml><?xml version="1.0" encoding="utf-8"?>
<formControlPr xmlns="http://schemas.microsoft.com/office/spreadsheetml/2009/9/main" objectType="CheckBox" fmlaLink="M81" lockText="1" noThreeD="1"/>
</file>

<file path=xl/ctrlProps/ctrlProp26.xml><?xml version="1.0" encoding="utf-8"?>
<formControlPr xmlns="http://schemas.microsoft.com/office/spreadsheetml/2009/9/main" objectType="CheckBox" fmlaLink="M82" lockText="1" noThreeD="1"/>
</file>

<file path=xl/ctrlProps/ctrlProp27.xml><?xml version="1.0" encoding="utf-8"?>
<formControlPr xmlns="http://schemas.microsoft.com/office/spreadsheetml/2009/9/main" objectType="CheckBox" fmlaLink="M83" lockText="1" noThreeD="1"/>
</file>

<file path=xl/ctrlProps/ctrlProp28.xml><?xml version="1.0" encoding="utf-8"?>
<formControlPr xmlns="http://schemas.microsoft.com/office/spreadsheetml/2009/9/main" objectType="CheckBox" fmlaLink="M84" lockText="1" noThreeD="1"/>
</file>

<file path=xl/ctrlProps/ctrlProp29.xml><?xml version="1.0" encoding="utf-8"?>
<formControlPr xmlns="http://schemas.microsoft.com/office/spreadsheetml/2009/9/main" objectType="CheckBox" fmlaLink="M85" lockText="1" noThreeD="1"/>
</file>

<file path=xl/ctrlProps/ctrlProp3.xml><?xml version="1.0" encoding="utf-8"?>
<formControlPr xmlns="http://schemas.microsoft.com/office/spreadsheetml/2009/9/main" objectType="CheckBox" fmlaLink="$M$43" lockText="1" noThreeD="1"/>
</file>

<file path=xl/ctrlProps/ctrlProp30.xml><?xml version="1.0" encoding="utf-8"?>
<formControlPr xmlns="http://schemas.microsoft.com/office/spreadsheetml/2009/9/main" objectType="CheckBox" fmlaLink="M86" lockText="1" noThreeD="1"/>
</file>

<file path=xl/ctrlProps/ctrlProp31.xml><?xml version="1.0" encoding="utf-8"?>
<formControlPr xmlns="http://schemas.microsoft.com/office/spreadsheetml/2009/9/main" objectType="CheckBox" fmlaLink="M87" lockText="1" noThreeD="1"/>
</file>

<file path=xl/ctrlProps/ctrlProp32.xml><?xml version="1.0" encoding="utf-8"?>
<formControlPr xmlns="http://schemas.microsoft.com/office/spreadsheetml/2009/9/main" objectType="CheckBox" fmlaLink="M88" lockText="1" noThreeD="1"/>
</file>

<file path=xl/ctrlProps/ctrlProp33.xml><?xml version="1.0" encoding="utf-8"?>
<formControlPr xmlns="http://schemas.microsoft.com/office/spreadsheetml/2009/9/main" objectType="CheckBox" fmlaLink="M89" lockText="1" noThreeD="1"/>
</file>

<file path=xl/ctrlProps/ctrlProp34.xml><?xml version="1.0" encoding="utf-8"?>
<formControlPr xmlns="http://schemas.microsoft.com/office/spreadsheetml/2009/9/main" objectType="CheckBox" fmlaLink="M90" lockText="1" noThreeD="1"/>
</file>

<file path=xl/ctrlProps/ctrlProp35.xml><?xml version="1.0" encoding="utf-8"?>
<formControlPr xmlns="http://schemas.microsoft.com/office/spreadsheetml/2009/9/main" objectType="CheckBox" fmlaLink="M91" lockText="1" noThreeD="1"/>
</file>

<file path=xl/ctrlProps/ctrlProp36.xml><?xml version="1.0" encoding="utf-8"?>
<formControlPr xmlns="http://schemas.microsoft.com/office/spreadsheetml/2009/9/main" objectType="CheckBox" fmlaLink="M92" lockText="1" noThreeD="1"/>
</file>

<file path=xl/ctrlProps/ctrlProp37.xml><?xml version="1.0" encoding="utf-8"?>
<formControlPr xmlns="http://schemas.microsoft.com/office/spreadsheetml/2009/9/main" objectType="CheckBox" fmlaLink="M93" lockText="1" noThreeD="1"/>
</file>

<file path=xl/ctrlProps/ctrlProp38.xml><?xml version="1.0" encoding="utf-8"?>
<formControlPr xmlns="http://schemas.microsoft.com/office/spreadsheetml/2009/9/main" objectType="CheckBox" fmlaLink="M94" lockText="1" noThreeD="1"/>
</file>

<file path=xl/ctrlProps/ctrlProp39.xml><?xml version="1.0" encoding="utf-8"?>
<formControlPr xmlns="http://schemas.microsoft.com/office/spreadsheetml/2009/9/main" objectType="CheckBox" fmlaLink="M95" lockText="1" noThreeD="1"/>
</file>

<file path=xl/ctrlProps/ctrlProp4.xml><?xml version="1.0" encoding="utf-8"?>
<formControlPr xmlns="http://schemas.microsoft.com/office/spreadsheetml/2009/9/main" objectType="CheckBox" fmlaLink="$M$42" lockText="1" noThreeD="1"/>
</file>

<file path=xl/ctrlProps/ctrlProp40.xml><?xml version="1.0" encoding="utf-8"?>
<formControlPr xmlns="http://schemas.microsoft.com/office/spreadsheetml/2009/9/main" objectType="CheckBox" fmlaLink="M118" lockText="1" noThreeD="1"/>
</file>

<file path=xl/ctrlProps/ctrlProp41.xml><?xml version="1.0" encoding="utf-8"?>
<formControlPr xmlns="http://schemas.microsoft.com/office/spreadsheetml/2009/9/main" objectType="CheckBox" fmlaLink="M119" lockText="1" noThreeD="1"/>
</file>

<file path=xl/ctrlProps/ctrlProp42.xml><?xml version="1.0" encoding="utf-8"?>
<formControlPr xmlns="http://schemas.microsoft.com/office/spreadsheetml/2009/9/main" objectType="CheckBox" fmlaLink="M120" lockText="1" noThreeD="1"/>
</file>

<file path=xl/ctrlProps/ctrlProp43.xml><?xml version="1.0" encoding="utf-8"?>
<formControlPr xmlns="http://schemas.microsoft.com/office/spreadsheetml/2009/9/main" objectType="CheckBox" fmlaLink="M121" lockText="1" noThreeD="1"/>
</file>

<file path=xl/ctrlProps/ctrlProp44.xml><?xml version="1.0" encoding="utf-8"?>
<formControlPr xmlns="http://schemas.microsoft.com/office/spreadsheetml/2009/9/main" objectType="CheckBox" fmlaLink="M122" lockText="1" noThreeD="1"/>
</file>

<file path=xl/ctrlProps/ctrlProp45.xml><?xml version="1.0" encoding="utf-8"?>
<formControlPr xmlns="http://schemas.microsoft.com/office/spreadsheetml/2009/9/main" objectType="CheckBox" fmlaLink="M123" lockText="1" noThreeD="1"/>
</file>

<file path=xl/ctrlProps/ctrlProp46.xml><?xml version="1.0" encoding="utf-8"?>
<formControlPr xmlns="http://schemas.microsoft.com/office/spreadsheetml/2009/9/main" objectType="CheckBox" fmlaLink="M125" lockText="1" noThreeD="1"/>
</file>

<file path=xl/ctrlProps/ctrlProp47.xml><?xml version="1.0" encoding="utf-8"?>
<formControlPr xmlns="http://schemas.microsoft.com/office/spreadsheetml/2009/9/main" objectType="CheckBox" fmlaLink="M126" lockText="1" noThreeD="1"/>
</file>

<file path=xl/ctrlProps/ctrlProp48.xml><?xml version="1.0" encoding="utf-8"?>
<formControlPr xmlns="http://schemas.microsoft.com/office/spreadsheetml/2009/9/main" objectType="CheckBox" fmlaLink="M127" lockText="1" noThreeD="1"/>
</file>

<file path=xl/ctrlProps/ctrlProp49.xml><?xml version="1.0" encoding="utf-8"?>
<formControlPr xmlns="http://schemas.microsoft.com/office/spreadsheetml/2009/9/main" objectType="CheckBox" fmlaLink="M128" lockText="1" noThreeD="1"/>
</file>

<file path=xl/ctrlProps/ctrlProp5.xml><?xml version="1.0" encoding="utf-8"?>
<formControlPr xmlns="http://schemas.microsoft.com/office/spreadsheetml/2009/9/main" objectType="CheckBox" fmlaLink="$M$50" lockText="1" noThreeD="1"/>
</file>

<file path=xl/ctrlProps/ctrlProp50.xml><?xml version="1.0" encoding="utf-8"?>
<formControlPr xmlns="http://schemas.microsoft.com/office/spreadsheetml/2009/9/main" objectType="CheckBox" fmlaLink="M129" lockText="1" noThreeD="1"/>
</file>

<file path=xl/ctrlProps/ctrlProp51.xml><?xml version="1.0" encoding="utf-8"?>
<formControlPr xmlns="http://schemas.microsoft.com/office/spreadsheetml/2009/9/main" objectType="CheckBox" fmlaLink="M130" lockText="1" noThreeD="1"/>
</file>

<file path=xl/ctrlProps/ctrlProp52.xml><?xml version="1.0" encoding="utf-8"?>
<formControlPr xmlns="http://schemas.microsoft.com/office/spreadsheetml/2009/9/main" objectType="CheckBox" fmlaLink="M131" lockText="1" noThreeD="1"/>
</file>

<file path=xl/ctrlProps/ctrlProp53.xml><?xml version="1.0" encoding="utf-8"?>
<formControlPr xmlns="http://schemas.microsoft.com/office/spreadsheetml/2009/9/main" objectType="CheckBox" fmlaLink="M132" lockText="1" noThreeD="1"/>
</file>

<file path=xl/ctrlProps/ctrlProp54.xml><?xml version="1.0" encoding="utf-8"?>
<formControlPr xmlns="http://schemas.microsoft.com/office/spreadsheetml/2009/9/main" objectType="CheckBox" fmlaLink="M133" lockText="1" noThreeD="1"/>
</file>

<file path=xl/ctrlProps/ctrlProp55.xml><?xml version="1.0" encoding="utf-8"?>
<formControlPr xmlns="http://schemas.microsoft.com/office/spreadsheetml/2009/9/main" objectType="CheckBox" fmlaLink="$M$79" lockText="1" noThreeD="1"/>
</file>

<file path=xl/ctrlProps/ctrlProp56.xml><?xml version="1.0" encoding="utf-8"?>
<formControlPr xmlns="http://schemas.microsoft.com/office/spreadsheetml/2009/9/main" objectType="CheckBox" fmlaLink="$M$80" lockText="1" noThreeD="1"/>
</file>

<file path=xl/ctrlProps/ctrlProp57.xml><?xml version="1.0" encoding="utf-8"?>
<formControlPr xmlns="http://schemas.microsoft.com/office/spreadsheetml/2009/9/main" objectType="CheckBox" fmlaLink="M101" lockText="1" noThreeD="1"/>
</file>

<file path=xl/ctrlProps/ctrlProp58.xml><?xml version="1.0" encoding="utf-8"?>
<formControlPr xmlns="http://schemas.microsoft.com/office/spreadsheetml/2009/9/main" objectType="CheckBox" fmlaLink="M102" lockText="1" noThreeD="1"/>
</file>

<file path=xl/ctrlProps/ctrlProp59.xml><?xml version="1.0" encoding="utf-8"?>
<formControlPr xmlns="http://schemas.microsoft.com/office/spreadsheetml/2009/9/main" objectType="CheckBox" fmlaLink="M103" lockText="1" noThreeD="1"/>
</file>

<file path=xl/ctrlProps/ctrlProp6.xml><?xml version="1.0" encoding="utf-8"?>
<formControlPr xmlns="http://schemas.microsoft.com/office/spreadsheetml/2009/9/main" objectType="CheckBox" fmlaLink="$M$49" lockText="1" noThreeD="1"/>
</file>

<file path=xl/ctrlProps/ctrlProp60.xml><?xml version="1.0" encoding="utf-8"?>
<formControlPr xmlns="http://schemas.microsoft.com/office/spreadsheetml/2009/9/main" objectType="CheckBox" fmlaLink="M104" lockText="1" noThreeD="1"/>
</file>

<file path=xl/ctrlProps/ctrlProp61.xml><?xml version="1.0" encoding="utf-8"?>
<formControlPr xmlns="http://schemas.microsoft.com/office/spreadsheetml/2009/9/main" objectType="CheckBox" fmlaLink="M105" lockText="1" noThreeD="1"/>
</file>

<file path=xl/ctrlProps/ctrlProp62.xml><?xml version="1.0" encoding="utf-8"?>
<formControlPr xmlns="http://schemas.microsoft.com/office/spreadsheetml/2009/9/main" objectType="CheckBox" fmlaLink="M106" lockText="1" noThreeD="1"/>
</file>

<file path=xl/ctrlProps/ctrlProp63.xml><?xml version="1.0" encoding="utf-8"?>
<formControlPr xmlns="http://schemas.microsoft.com/office/spreadsheetml/2009/9/main" objectType="CheckBox" fmlaLink="M107" lockText="1" noThreeD="1"/>
</file>

<file path=xl/ctrlProps/ctrlProp64.xml><?xml version="1.0" encoding="utf-8"?>
<formControlPr xmlns="http://schemas.microsoft.com/office/spreadsheetml/2009/9/main" objectType="CheckBox" fmlaLink="M108" lockText="1" noThreeD="1"/>
</file>

<file path=xl/ctrlProps/ctrlProp65.xml><?xml version="1.0" encoding="utf-8"?>
<formControlPr xmlns="http://schemas.microsoft.com/office/spreadsheetml/2009/9/main" objectType="CheckBox" fmlaLink="M109" lockText="1" noThreeD="1"/>
</file>

<file path=xl/ctrlProps/ctrlProp66.xml><?xml version="1.0" encoding="utf-8"?>
<formControlPr xmlns="http://schemas.microsoft.com/office/spreadsheetml/2009/9/main" objectType="CheckBox" fmlaLink="M110" lockText="1" noThreeD="1"/>
</file>

<file path=xl/ctrlProps/ctrlProp67.xml><?xml version="1.0" encoding="utf-8"?>
<formControlPr xmlns="http://schemas.microsoft.com/office/spreadsheetml/2009/9/main" objectType="CheckBox" fmlaLink="M111" lockText="1" noThreeD="1"/>
</file>

<file path=xl/ctrlProps/ctrlProp68.xml><?xml version="1.0" encoding="utf-8"?>
<formControlPr xmlns="http://schemas.microsoft.com/office/spreadsheetml/2009/9/main" objectType="CheckBox" fmlaLink="M112" lockText="1" noThreeD="1"/>
</file>

<file path=xl/ctrlProps/ctrlProp69.xml><?xml version="1.0" encoding="utf-8"?>
<formControlPr xmlns="http://schemas.microsoft.com/office/spreadsheetml/2009/9/main" objectType="CheckBox" fmlaLink="M113" lockText="1" noThreeD="1"/>
</file>

<file path=xl/ctrlProps/ctrlProp7.xml><?xml version="1.0" encoding="utf-8"?>
<formControlPr xmlns="http://schemas.microsoft.com/office/spreadsheetml/2009/9/main" objectType="CheckBox" fmlaLink="$M$48" lockText="1" noThreeD="1"/>
</file>

<file path=xl/ctrlProps/ctrlProp70.xml><?xml version="1.0" encoding="utf-8"?>
<formControlPr xmlns="http://schemas.microsoft.com/office/spreadsheetml/2009/9/main" objectType="CheckBox" fmlaLink="M114" lockText="1" noThreeD="1"/>
</file>

<file path=xl/ctrlProps/ctrlProp71.xml><?xml version="1.0" encoding="utf-8"?>
<formControlPr xmlns="http://schemas.microsoft.com/office/spreadsheetml/2009/9/main" objectType="CheckBox" fmlaLink="M115" lockText="1" noThreeD="1"/>
</file>

<file path=xl/ctrlProps/ctrlProp72.xml><?xml version="1.0" encoding="utf-8"?>
<formControlPr xmlns="http://schemas.microsoft.com/office/spreadsheetml/2009/9/main" objectType="CheckBox" fmlaLink="$M$98" lockText="1" noThreeD="1"/>
</file>

<file path=xl/ctrlProps/ctrlProp73.xml><?xml version="1.0" encoding="utf-8"?>
<formControlPr xmlns="http://schemas.microsoft.com/office/spreadsheetml/2009/9/main" objectType="CheckBox" fmlaLink="$M78" lockText="1" noThreeD="1"/>
</file>

<file path=xl/ctrlProps/ctrlProp74.xml><?xml version="1.0" encoding="utf-8"?>
<formControlPr xmlns="http://schemas.microsoft.com/office/spreadsheetml/2009/9/main" objectType="CheckBox" fmlaLink="$M$99" lockText="1" noThreeD="1"/>
</file>

<file path=xl/ctrlProps/ctrlProp75.xml><?xml version="1.0" encoding="utf-8"?>
<formControlPr xmlns="http://schemas.microsoft.com/office/spreadsheetml/2009/9/main" objectType="CheckBox" fmlaLink="M100" lockText="1" noThreeD="1"/>
</file>

<file path=xl/ctrlProps/ctrlProp8.xml><?xml version="1.0" encoding="utf-8"?>
<formControlPr xmlns="http://schemas.microsoft.com/office/spreadsheetml/2009/9/main" objectType="CheckBox" fmlaLink="$M$47" lockText="1" noThreeD="1"/>
</file>

<file path=xl/ctrlProps/ctrlProp9.xml><?xml version="1.0" encoding="utf-8"?>
<formControlPr xmlns="http://schemas.microsoft.com/office/spreadsheetml/2009/9/main" objectType="CheckBox" fmlaLink="$M$5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44</xdr:row>
          <xdr:rowOff>127000</xdr:rowOff>
        </xdr:from>
        <xdr:to>
          <xdr:col>6</xdr:col>
          <xdr:colOff>546100</xdr:colOff>
          <xdr:row>44</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43</xdr:row>
          <xdr:rowOff>127000</xdr:rowOff>
        </xdr:from>
        <xdr:to>
          <xdr:col>6</xdr:col>
          <xdr:colOff>546100</xdr:colOff>
          <xdr:row>44</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42</xdr:row>
          <xdr:rowOff>127000</xdr:rowOff>
        </xdr:from>
        <xdr:to>
          <xdr:col>6</xdr:col>
          <xdr:colOff>546100</xdr:colOff>
          <xdr:row>42</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41</xdr:row>
          <xdr:rowOff>127000</xdr:rowOff>
        </xdr:from>
        <xdr:to>
          <xdr:col>6</xdr:col>
          <xdr:colOff>546100</xdr:colOff>
          <xdr:row>42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49</xdr:row>
          <xdr:rowOff>127000</xdr:rowOff>
        </xdr:from>
        <xdr:to>
          <xdr:col>6</xdr:col>
          <xdr:colOff>546100</xdr:colOff>
          <xdr:row>49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48</xdr:row>
          <xdr:rowOff>127000</xdr:rowOff>
        </xdr:from>
        <xdr:to>
          <xdr:col>6</xdr:col>
          <xdr:colOff>546100</xdr:colOff>
          <xdr:row>49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46</xdr:row>
          <xdr:rowOff>241300</xdr:rowOff>
        </xdr:from>
        <xdr:to>
          <xdr:col>6</xdr:col>
          <xdr:colOff>546100</xdr:colOff>
          <xdr:row>46</xdr:row>
          <xdr:rowOff>476250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46</xdr:row>
          <xdr:rowOff>12700</xdr:rowOff>
        </xdr:from>
        <xdr:to>
          <xdr:col>6</xdr:col>
          <xdr:colOff>546100</xdr:colOff>
          <xdr:row>46</xdr:row>
          <xdr:rowOff>247650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50</xdr:row>
          <xdr:rowOff>127000</xdr:rowOff>
        </xdr:from>
        <xdr:to>
          <xdr:col>6</xdr:col>
          <xdr:colOff>546100</xdr:colOff>
          <xdr:row>50</xdr:row>
          <xdr:rowOff>361950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55</xdr:row>
          <xdr:rowOff>755650</xdr:rowOff>
        </xdr:from>
        <xdr:to>
          <xdr:col>6</xdr:col>
          <xdr:colOff>546100</xdr:colOff>
          <xdr:row>57</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55</xdr:row>
          <xdr:rowOff>127000</xdr:rowOff>
        </xdr:from>
        <xdr:to>
          <xdr:col>6</xdr:col>
          <xdr:colOff>546100</xdr:colOff>
          <xdr:row>55</xdr:row>
          <xdr:rowOff>361950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54</xdr:row>
          <xdr:rowOff>127000</xdr:rowOff>
        </xdr:from>
        <xdr:to>
          <xdr:col>6</xdr:col>
          <xdr:colOff>546100</xdr:colOff>
          <xdr:row>54</xdr:row>
          <xdr:rowOff>361950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53</xdr:row>
          <xdr:rowOff>127000</xdr:rowOff>
        </xdr:from>
        <xdr:to>
          <xdr:col>6</xdr:col>
          <xdr:colOff>546100</xdr:colOff>
          <xdr:row>53</xdr:row>
          <xdr:rowOff>361950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58</xdr:row>
          <xdr:rowOff>127000</xdr:rowOff>
        </xdr:from>
        <xdr:to>
          <xdr:col>6</xdr:col>
          <xdr:colOff>546100</xdr:colOff>
          <xdr:row>58</xdr:row>
          <xdr:rowOff>361950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57</xdr:row>
          <xdr:rowOff>127000</xdr:rowOff>
        </xdr:from>
        <xdr:to>
          <xdr:col>6</xdr:col>
          <xdr:colOff>546100</xdr:colOff>
          <xdr:row>57</xdr:row>
          <xdr:rowOff>361950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61</xdr:row>
          <xdr:rowOff>127000</xdr:rowOff>
        </xdr:from>
        <xdr:to>
          <xdr:col>6</xdr:col>
          <xdr:colOff>546100</xdr:colOff>
          <xdr:row>61</xdr:row>
          <xdr:rowOff>361950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60</xdr:row>
          <xdr:rowOff>127000</xdr:rowOff>
        </xdr:from>
        <xdr:to>
          <xdr:col>6</xdr:col>
          <xdr:colOff>546100</xdr:colOff>
          <xdr:row>60</xdr:row>
          <xdr:rowOff>361950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68</xdr:row>
          <xdr:rowOff>127000</xdr:rowOff>
        </xdr:from>
        <xdr:to>
          <xdr:col>6</xdr:col>
          <xdr:colOff>546100</xdr:colOff>
          <xdr:row>69</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67</xdr:row>
          <xdr:rowOff>0</xdr:rowOff>
        </xdr:from>
        <xdr:to>
          <xdr:col>6</xdr:col>
          <xdr:colOff>546100</xdr:colOff>
          <xdr:row>67</xdr:row>
          <xdr:rowOff>241300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71</xdr:row>
          <xdr:rowOff>88900</xdr:rowOff>
        </xdr:from>
        <xdr:to>
          <xdr:col>6</xdr:col>
          <xdr:colOff>546100</xdr:colOff>
          <xdr:row>71</xdr:row>
          <xdr:rowOff>323850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70</xdr:row>
          <xdr:rowOff>127000</xdr:rowOff>
        </xdr:from>
        <xdr:to>
          <xdr:col>6</xdr:col>
          <xdr:colOff>546100</xdr:colOff>
          <xdr:row>70</xdr:row>
          <xdr:rowOff>361950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74</xdr:row>
          <xdr:rowOff>127000</xdr:rowOff>
        </xdr:from>
        <xdr:to>
          <xdr:col>6</xdr:col>
          <xdr:colOff>546100</xdr:colOff>
          <xdr:row>75</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73</xdr:row>
          <xdr:rowOff>127000</xdr:rowOff>
        </xdr:from>
        <xdr:to>
          <xdr:col>6</xdr:col>
          <xdr:colOff>546100</xdr:colOff>
          <xdr:row>73</xdr:row>
          <xdr:rowOff>361950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76</xdr:row>
          <xdr:rowOff>184150</xdr:rowOff>
        </xdr:from>
        <xdr:to>
          <xdr:col>6</xdr:col>
          <xdr:colOff>546100</xdr:colOff>
          <xdr:row>77</xdr:row>
          <xdr:rowOff>209550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80</xdr:row>
          <xdr:rowOff>12700</xdr:rowOff>
        </xdr:from>
        <xdr:to>
          <xdr:col>6</xdr:col>
          <xdr:colOff>546100</xdr:colOff>
          <xdr:row>80</xdr:row>
          <xdr:rowOff>247650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81</xdr:row>
          <xdr:rowOff>12700</xdr:rowOff>
        </xdr:from>
        <xdr:to>
          <xdr:col>6</xdr:col>
          <xdr:colOff>546100</xdr:colOff>
          <xdr:row>81</xdr:row>
          <xdr:rowOff>247650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82</xdr:row>
          <xdr:rowOff>12700</xdr:rowOff>
        </xdr:from>
        <xdr:to>
          <xdr:col>6</xdr:col>
          <xdr:colOff>546100</xdr:colOff>
          <xdr:row>82</xdr:row>
          <xdr:rowOff>247650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82</xdr:row>
          <xdr:rowOff>361950</xdr:rowOff>
        </xdr:from>
        <xdr:to>
          <xdr:col>6</xdr:col>
          <xdr:colOff>546100</xdr:colOff>
          <xdr:row>84</xdr:row>
          <xdr:rowOff>25400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83</xdr:row>
          <xdr:rowOff>171450</xdr:rowOff>
        </xdr:from>
        <xdr:to>
          <xdr:col>6</xdr:col>
          <xdr:colOff>546100</xdr:colOff>
          <xdr:row>85</xdr:row>
          <xdr:rowOff>19050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85</xdr:row>
          <xdr:rowOff>12700</xdr:rowOff>
        </xdr:from>
        <xdr:to>
          <xdr:col>6</xdr:col>
          <xdr:colOff>546100</xdr:colOff>
          <xdr:row>85</xdr:row>
          <xdr:rowOff>247650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86</xdr:row>
          <xdr:rowOff>12700</xdr:rowOff>
        </xdr:from>
        <xdr:to>
          <xdr:col>6</xdr:col>
          <xdr:colOff>546100</xdr:colOff>
          <xdr:row>86</xdr:row>
          <xdr:rowOff>247650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86</xdr:row>
          <xdr:rowOff>361950</xdr:rowOff>
        </xdr:from>
        <xdr:to>
          <xdr:col>6</xdr:col>
          <xdr:colOff>546100</xdr:colOff>
          <xdr:row>88</xdr:row>
          <xdr:rowOff>25400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87</xdr:row>
          <xdr:rowOff>171450</xdr:rowOff>
        </xdr:from>
        <xdr:to>
          <xdr:col>6</xdr:col>
          <xdr:colOff>546100</xdr:colOff>
          <xdr:row>89</xdr:row>
          <xdr:rowOff>19050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89</xdr:row>
          <xdr:rowOff>12700</xdr:rowOff>
        </xdr:from>
        <xdr:to>
          <xdr:col>6</xdr:col>
          <xdr:colOff>546100</xdr:colOff>
          <xdr:row>89</xdr:row>
          <xdr:rowOff>247650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89</xdr:row>
          <xdr:rowOff>361950</xdr:rowOff>
        </xdr:from>
        <xdr:to>
          <xdr:col>6</xdr:col>
          <xdr:colOff>546100</xdr:colOff>
          <xdr:row>91</xdr:row>
          <xdr:rowOff>25400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90</xdr:row>
          <xdr:rowOff>171450</xdr:rowOff>
        </xdr:from>
        <xdr:to>
          <xdr:col>6</xdr:col>
          <xdr:colOff>546100</xdr:colOff>
          <xdr:row>92</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91</xdr:row>
          <xdr:rowOff>171450</xdr:rowOff>
        </xdr:from>
        <xdr:to>
          <xdr:col>6</xdr:col>
          <xdr:colOff>546100</xdr:colOff>
          <xdr:row>93</xdr:row>
          <xdr:rowOff>19050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93</xdr:row>
          <xdr:rowOff>12700</xdr:rowOff>
        </xdr:from>
        <xdr:to>
          <xdr:col>6</xdr:col>
          <xdr:colOff>546100</xdr:colOff>
          <xdr:row>93</xdr:row>
          <xdr:rowOff>247650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93</xdr:row>
          <xdr:rowOff>355600</xdr:rowOff>
        </xdr:from>
        <xdr:to>
          <xdr:col>6</xdr:col>
          <xdr:colOff>546100</xdr:colOff>
          <xdr:row>94</xdr:row>
          <xdr:rowOff>203200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117</xdr:row>
          <xdr:rowOff>127000</xdr:rowOff>
        </xdr:from>
        <xdr:to>
          <xdr:col>6</xdr:col>
          <xdr:colOff>546100</xdr:colOff>
          <xdr:row>118</xdr:row>
          <xdr:rowOff>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118</xdr:row>
          <xdr:rowOff>127000</xdr:rowOff>
        </xdr:from>
        <xdr:to>
          <xdr:col>6</xdr:col>
          <xdr:colOff>546100</xdr:colOff>
          <xdr:row>119</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119</xdr:row>
          <xdr:rowOff>127000</xdr:rowOff>
        </xdr:from>
        <xdr:to>
          <xdr:col>6</xdr:col>
          <xdr:colOff>546100</xdr:colOff>
          <xdr:row>120</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120</xdr:row>
          <xdr:rowOff>127000</xdr:rowOff>
        </xdr:from>
        <xdr:to>
          <xdr:col>6</xdr:col>
          <xdr:colOff>546100</xdr:colOff>
          <xdr:row>121</xdr:row>
          <xdr:rowOff>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121</xdr:row>
          <xdr:rowOff>127000</xdr:rowOff>
        </xdr:from>
        <xdr:to>
          <xdr:col>6</xdr:col>
          <xdr:colOff>546100</xdr:colOff>
          <xdr:row>121</xdr:row>
          <xdr:rowOff>361950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122</xdr:row>
          <xdr:rowOff>127000</xdr:rowOff>
        </xdr:from>
        <xdr:to>
          <xdr:col>6</xdr:col>
          <xdr:colOff>546100</xdr:colOff>
          <xdr:row>123</xdr:row>
          <xdr:rowOff>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124</xdr:row>
          <xdr:rowOff>127000</xdr:rowOff>
        </xdr:from>
        <xdr:to>
          <xdr:col>6</xdr:col>
          <xdr:colOff>546100</xdr:colOff>
          <xdr:row>125</xdr:row>
          <xdr:rowOff>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125</xdr:row>
          <xdr:rowOff>127000</xdr:rowOff>
        </xdr:from>
        <xdr:to>
          <xdr:col>6</xdr:col>
          <xdr:colOff>546100</xdr:colOff>
          <xdr:row>126</xdr:row>
          <xdr:rowOff>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126</xdr:row>
          <xdr:rowOff>127000</xdr:rowOff>
        </xdr:from>
        <xdr:to>
          <xdr:col>6</xdr:col>
          <xdr:colOff>546100</xdr:colOff>
          <xdr:row>127</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127</xdr:row>
          <xdr:rowOff>127000</xdr:rowOff>
        </xdr:from>
        <xdr:to>
          <xdr:col>6</xdr:col>
          <xdr:colOff>546100</xdr:colOff>
          <xdr:row>128</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128</xdr:row>
          <xdr:rowOff>127000</xdr:rowOff>
        </xdr:from>
        <xdr:to>
          <xdr:col>6</xdr:col>
          <xdr:colOff>546100</xdr:colOff>
          <xdr:row>128</xdr:row>
          <xdr:rowOff>361950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129</xdr:row>
          <xdr:rowOff>19050</xdr:rowOff>
        </xdr:from>
        <xdr:to>
          <xdr:col>6</xdr:col>
          <xdr:colOff>546100</xdr:colOff>
          <xdr:row>130</xdr:row>
          <xdr:rowOff>12700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130</xdr:row>
          <xdr:rowOff>0</xdr:rowOff>
        </xdr:from>
        <xdr:to>
          <xdr:col>6</xdr:col>
          <xdr:colOff>546100</xdr:colOff>
          <xdr:row>131</xdr:row>
          <xdr:rowOff>12700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131</xdr:row>
          <xdr:rowOff>127000</xdr:rowOff>
        </xdr:from>
        <xdr:to>
          <xdr:col>6</xdr:col>
          <xdr:colOff>546100</xdr:colOff>
          <xdr:row>132</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132</xdr:row>
          <xdr:rowOff>127000</xdr:rowOff>
        </xdr:from>
        <xdr:to>
          <xdr:col>6</xdr:col>
          <xdr:colOff>546100</xdr:colOff>
          <xdr:row>133</xdr:row>
          <xdr:rowOff>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78</xdr:row>
          <xdr:rowOff>88900</xdr:rowOff>
        </xdr:from>
        <xdr:to>
          <xdr:col>6</xdr:col>
          <xdr:colOff>546100</xdr:colOff>
          <xdr:row>78</xdr:row>
          <xdr:rowOff>323850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78</xdr:row>
          <xdr:rowOff>355600</xdr:rowOff>
        </xdr:from>
        <xdr:to>
          <xdr:col>6</xdr:col>
          <xdr:colOff>546100</xdr:colOff>
          <xdr:row>80</xdr:row>
          <xdr:rowOff>6350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100</xdr:row>
          <xdr:rowOff>12700</xdr:rowOff>
        </xdr:from>
        <xdr:to>
          <xdr:col>6</xdr:col>
          <xdr:colOff>546100</xdr:colOff>
          <xdr:row>100</xdr:row>
          <xdr:rowOff>247650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101</xdr:row>
          <xdr:rowOff>12700</xdr:rowOff>
        </xdr:from>
        <xdr:to>
          <xdr:col>6</xdr:col>
          <xdr:colOff>546100</xdr:colOff>
          <xdr:row>101</xdr:row>
          <xdr:rowOff>247650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102</xdr:row>
          <xdr:rowOff>12700</xdr:rowOff>
        </xdr:from>
        <xdr:to>
          <xdr:col>6</xdr:col>
          <xdr:colOff>546100</xdr:colOff>
          <xdr:row>102</xdr:row>
          <xdr:rowOff>247650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102</xdr:row>
          <xdr:rowOff>361950</xdr:rowOff>
        </xdr:from>
        <xdr:to>
          <xdr:col>6</xdr:col>
          <xdr:colOff>546100</xdr:colOff>
          <xdr:row>104</xdr:row>
          <xdr:rowOff>31750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103</xdr:row>
          <xdr:rowOff>171450</xdr:rowOff>
        </xdr:from>
        <xdr:to>
          <xdr:col>6</xdr:col>
          <xdr:colOff>546100</xdr:colOff>
          <xdr:row>105</xdr:row>
          <xdr:rowOff>31750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105</xdr:row>
          <xdr:rowOff>12700</xdr:rowOff>
        </xdr:from>
        <xdr:to>
          <xdr:col>6</xdr:col>
          <xdr:colOff>546100</xdr:colOff>
          <xdr:row>105</xdr:row>
          <xdr:rowOff>247650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106</xdr:row>
          <xdr:rowOff>12700</xdr:rowOff>
        </xdr:from>
        <xdr:to>
          <xdr:col>6</xdr:col>
          <xdr:colOff>546100</xdr:colOff>
          <xdr:row>106</xdr:row>
          <xdr:rowOff>247650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106</xdr:row>
          <xdr:rowOff>361950</xdr:rowOff>
        </xdr:from>
        <xdr:to>
          <xdr:col>6</xdr:col>
          <xdr:colOff>546100</xdr:colOff>
          <xdr:row>108</xdr:row>
          <xdr:rowOff>31750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107</xdr:row>
          <xdr:rowOff>171450</xdr:rowOff>
        </xdr:from>
        <xdr:to>
          <xdr:col>6</xdr:col>
          <xdr:colOff>546100</xdr:colOff>
          <xdr:row>109</xdr:row>
          <xdr:rowOff>31750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109</xdr:row>
          <xdr:rowOff>12700</xdr:rowOff>
        </xdr:from>
        <xdr:to>
          <xdr:col>6</xdr:col>
          <xdr:colOff>546100</xdr:colOff>
          <xdr:row>109</xdr:row>
          <xdr:rowOff>247650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109</xdr:row>
          <xdr:rowOff>355600</xdr:rowOff>
        </xdr:from>
        <xdr:to>
          <xdr:col>6</xdr:col>
          <xdr:colOff>546100</xdr:colOff>
          <xdr:row>111</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110</xdr:row>
          <xdr:rowOff>165100</xdr:rowOff>
        </xdr:from>
        <xdr:to>
          <xdr:col>6</xdr:col>
          <xdr:colOff>546100</xdr:colOff>
          <xdr:row>112</xdr:row>
          <xdr:rowOff>19050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111</xdr:row>
          <xdr:rowOff>171450</xdr:rowOff>
        </xdr:from>
        <xdr:to>
          <xdr:col>6</xdr:col>
          <xdr:colOff>546100</xdr:colOff>
          <xdr:row>113</xdr:row>
          <xdr:rowOff>31750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113</xdr:row>
          <xdr:rowOff>12700</xdr:rowOff>
        </xdr:from>
        <xdr:to>
          <xdr:col>6</xdr:col>
          <xdr:colOff>546100</xdr:colOff>
          <xdr:row>113</xdr:row>
          <xdr:rowOff>247650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114</xdr:row>
          <xdr:rowOff>12700</xdr:rowOff>
        </xdr:from>
        <xdr:to>
          <xdr:col>6</xdr:col>
          <xdr:colOff>546100</xdr:colOff>
          <xdr:row>114</xdr:row>
          <xdr:rowOff>247650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96</xdr:row>
          <xdr:rowOff>171450</xdr:rowOff>
        </xdr:from>
        <xdr:to>
          <xdr:col>6</xdr:col>
          <xdr:colOff>546100</xdr:colOff>
          <xdr:row>98</xdr:row>
          <xdr:rowOff>19050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98</xdr:row>
          <xdr:rowOff>12700</xdr:rowOff>
        </xdr:from>
        <xdr:to>
          <xdr:col>6</xdr:col>
          <xdr:colOff>546100</xdr:colOff>
          <xdr:row>98</xdr:row>
          <xdr:rowOff>247650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98</xdr:row>
          <xdr:rowOff>12700</xdr:rowOff>
        </xdr:from>
        <xdr:to>
          <xdr:col>6</xdr:col>
          <xdr:colOff>546100</xdr:colOff>
          <xdr:row>98</xdr:row>
          <xdr:rowOff>247650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98</xdr:row>
          <xdr:rowOff>361950</xdr:rowOff>
        </xdr:from>
        <xdr:to>
          <xdr:col>6</xdr:col>
          <xdr:colOff>546100</xdr:colOff>
          <xdr:row>100</xdr:row>
          <xdr:rowOff>31750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4E19-EE59-4DDF-BAA3-67B32087BC97}">
  <sheetPr>
    <pageSetUpPr fitToPage="1"/>
  </sheetPr>
  <dimension ref="A1:N144"/>
  <sheetViews>
    <sheetView tabSelected="1" view="pageLayout" topLeftCell="B1" zoomScaleNormal="85" workbookViewId="0">
      <selection activeCell="H75" sqref="H75"/>
    </sheetView>
  </sheetViews>
  <sheetFormatPr defaultColWidth="9.1796875" defaultRowHeight="14"/>
  <cols>
    <col min="1" max="1" width="4.90625" style="1" customWidth="1"/>
    <col min="2" max="2" width="32.453125" style="1" customWidth="1"/>
    <col min="3" max="6" width="12.453125" style="1" customWidth="1"/>
    <col min="7" max="7" width="14.1796875" style="1" customWidth="1"/>
    <col min="8" max="8" width="57.26953125" style="1" customWidth="1"/>
    <col min="9" max="9" width="9.1796875" style="49"/>
    <col min="10" max="10" width="0" style="49" hidden="1" customWidth="1"/>
    <col min="11" max="11" width="5" style="49" hidden="1" customWidth="1"/>
    <col min="12" max="13" width="9.1796875" style="49" hidden="1" customWidth="1"/>
    <col min="14" max="14" width="9.1796875" style="49"/>
    <col min="15" max="16384" width="9.1796875" style="1"/>
  </cols>
  <sheetData>
    <row r="1" spans="2:8" ht="66.75" customHeight="1">
      <c r="H1" s="1" t="e" vm="1">
        <v>#VALUE!</v>
      </c>
    </row>
    <row r="2" spans="2:8" ht="28">
      <c r="B2" s="7" t="s">
        <v>109</v>
      </c>
    </row>
    <row r="3" spans="2:8">
      <c r="B3" s="8" t="s">
        <v>110</v>
      </c>
    </row>
    <row r="4" spans="2:8">
      <c r="B4" s="9"/>
    </row>
    <row r="5" spans="2:8">
      <c r="B5" s="10" t="s">
        <v>111</v>
      </c>
    </row>
    <row r="6" spans="2:8">
      <c r="B6" s="8" t="s">
        <v>121</v>
      </c>
      <c r="C6" s="48"/>
      <c r="D6" s="49"/>
      <c r="E6" s="49"/>
      <c r="F6" s="49"/>
      <c r="G6" s="49"/>
    </row>
    <row r="7" spans="2:8" ht="18.5" customHeight="1">
      <c r="B7" s="8" t="s">
        <v>119</v>
      </c>
      <c r="C7" s="49"/>
      <c r="D7" s="49"/>
      <c r="E7" s="49"/>
      <c r="F7" s="49"/>
      <c r="G7" s="49"/>
      <c r="H7" s="64"/>
    </row>
    <row r="8" spans="2:8">
      <c r="B8" s="8" t="s">
        <v>120</v>
      </c>
      <c r="C8" s="49"/>
      <c r="D8" s="49"/>
      <c r="E8" s="49"/>
      <c r="F8" s="49"/>
      <c r="G8" s="49"/>
    </row>
    <row r="10" spans="2:8" ht="20">
      <c r="B10" s="11" t="s">
        <v>112</v>
      </c>
      <c r="C10" s="4"/>
      <c r="D10" s="4"/>
      <c r="E10" s="4"/>
      <c r="F10" s="4"/>
      <c r="G10" s="4"/>
    </row>
    <row r="11" spans="2:8" ht="15.5">
      <c r="B11" s="4" t="s">
        <v>22</v>
      </c>
      <c r="C11" s="4"/>
      <c r="D11" s="50">
        <v>50</v>
      </c>
      <c r="E11" s="4" t="s">
        <v>23</v>
      </c>
      <c r="F11" s="4" t="s">
        <v>114</v>
      </c>
      <c r="G11" s="4"/>
    </row>
    <row r="12" spans="2:8" ht="15.5">
      <c r="B12" s="4"/>
      <c r="C12" s="4"/>
      <c r="D12" s="3"/>
      <c r="E12" s="4"/>
      <c r="F12" s="4"/>
      <c r="G12" s="4"/>
    </row>
    <row r="13" spans="2:8" ht="29.25" customHeight="1">
      <c r="B13" s="96" t="s">
        <v>113</v>
      </c>
      <c r="C13" s="97"/>
      <c r="D13" s="12">
        <f>F36</f>
        <v>50</v>
      </c>
      <c r="E13" s="3" t="s">
        <v>23</v>
      </c>
      <c r="F13" s="4"/>
      <c r="G13" s="4"/>
    </row>
    <row r="15" spans="2:8" ht="14.5" thickBot="1">
      <c r="B15" s="2" t="s">
        <v>108</v>
      </c>
    </row>
    <row r="16" spans="2:8">
      <c r="B16" s="65" t="s">
        <v>0</v>
      </c>
      <c r="C16" s="66" t="s">
        <v>18</v>
      </c>
      <c r="D16" s="66" t="s">
        <v>19</v>
      </c>
      <c r="E16" s="66" t="s">
        <v>20</v>
      </c>
      <c r="F16" s="66" t="s">
        <v>21</v>
      </c>
      <c r="G16" s="67" t="s">
        <v>24</v>
      </c>
    </row>
    <row r="17" spans="2:7">
      <c r="B17" s="68" t="s">
        <v>1</v>
      </c>
      <c r="C17" s="69"/>
      <c r="D17" s="69"/>
      <c r="E17" s="69"/>
      <c r="F17" s="69"/>
      <c r="G17" s="70"/>
    </row>
    <row r="18" spans="2:7">
      <c r="B18" s="13" t="s">
        <v>2</v>
      </c>
      <c r="C18" s="14" t="str">
        <f>G41</f>
        <v>Standaard</v>
      </c>
      <c r="D18" s="14">
        <f>IF(C18="Uitmuntend",3,(IF(C18="Goed",1,0)))</f>
        <v>0</v>
      </c>
      <c r="E18" s="15">
        <f>0.5*0.5*0.7</f>
        <v>0.17499999999999999</v>
      </c>
      <c r="F18" s="15">
        <f>D18*(E18/3)</f>
        <v>0</v>
      </c>
      <c r="G18" s="16">
        <f>F18*$D$11</f>
        <v>0</v>
      </c>
    </row>
    <row r="19" spans="2:7">
      <c r="B19" s="17" t="s">
        <v>3</v>
      </c>
      <c r="C19" s="18" t="str">
        <f>G46</f>
        <v>Standaard</v>
      </c>
      <c r="D19" s="18">
        <f t="shared" ref="D19:D33" si="0">IF(C19="Uitmuntend",3,(IF(C19="Goed",1,0)))</f>
        <v>0</v>
      </c>
      <c r="E19" s="19">
        <f>0.5*0.5*0.3</f>
        <v>7.4999999999999997E-2</v>
      </c>
      <c r="F19" s="20">
        <f>D19*(E19/3)</f>
        <v>0</v>
      </c>
      <c r="G19" s="21">
        <f>F19*$D$11</f>
        <v>0</v>
      </c>
    </row>
    <row r="20" spans="2:7">
      <c r="B20" s="68" t="s">
        <v>4</v>
      </c>
      <c r="C20" s="69"/>
      <c r="D20" s="69"/>
      <c r="E20" s="71"/>
      <c r="F20" s="69"/>
      <c r="G20" s="70"/>
    </row>
    <row r="21" spans="2:7">
      <c r="B21" s="13" t="s">
        <v>5</v>
      </c>
      <c r="C21" s="14" t="str">
        <f>G53</f>
        <v>Standaard</v>
      </c>
      <c r="D21" s="14">
        <f t="shared" si="0"/>
        <v>0</v>
      </c>
      <c r="E21" s="22">
        <f>0.5*0.5*0.5</f>
        <v>0.125</v>
      </c>
      <c r="F21" s="15">
        <f t="shared" ref="F21:F22" si="1">D21*(E21/3)</f>
        <v>0</v>
      </c>
      <c r="G21" s="16">
        <f>F21*$D$11</f>
        <v>0</v>
      </c>
    </row>
    <row r="22" spans="2:7" ht="14.5" thickBot="1">
      <c r="B22" s="17" t="s">
        <v>6</v>
      </c>
      <c r="C22" s="18" t="str">
        <f>G60</f>
        <v>Standaard</v>
      </c>
      <c r="D22" s="18">
        <f t="shared" si="0"/>
        <v>0</v>
      </c>
      <c r="E22" s="19">
        <f>0.5*0.5*0.5</f>
        <v>0.125</v>
      </c>
      <c r="F22" s="20">
        <f t="shared" si="1"/>
        <v>0</v>
      </c>
      <c r="G22" s="21">
        <f>F22*$D$11</f>
        <v>0</v>
      </c>
    </row>
    <row r="23" spans="2:7">
      <c r="B23" s="65" t="s">
        <v>7</v>
      </c>
      <c r="C23" s="66"/>
      <c r="D23" s="66"/>
      <c r="E23" s="72"/>
      <c r="F23" s="66"/>
      <c r="G23" s="67"/>
    </row>
    <row r="24" spans="2:7">
      <c r="B24" s="68" t="s">
        <v>8</v>
      </c>
      <c r="C24" s="69"/>
      <c r="D24" s="69"/>
      <c r="E24" s="71"/>
      <c r="F24" s="69"/>
      <c r="G24" s="70"/>
    </row>
    <row r="25" spans="2:7">
      <c r="B25" s="13" t="s">
        <v>9</v>
      </c>
      <c r="C25" s="14" t="str">
        <f>G67</f>
        <v>Standaard</v>
      </c>
      <c r="D25" s="14">
        <f t="shared" si="0"/>
        <v>0</v>
      </c>
      <c r="E25" s="22">
        <f>0.5*0.3*0.5</f>
        <v>7.4999999999999997E-2</v>
      </c>
      <c r="F25" s="15">
        <f t="shared" ref="F25:F27" si="2">D25*(E25/3)</f>
        <v>0</v>
      </c>
      <c r="G25" s="16">
        <f>F25*$D$11</f>
        <v>0</v>
      </c>
    </row>
    <row r="26" spans="2:7">
      <c r="B26" s="23" t="s">
        <v>10</v>
      </c>
      <c r="C26" s="24" t="str">
        <f>G70</f>
        <v>Standaard</v>
      </c>
      <c r="D26" s="24">
        <f t="shared" si="0"/>
        <v>0</v>
      </c>
      <c r="E26" s="25">
        <f>0.5*0.3*0.4</f>
        <v>0.06</v>
      </c>
      <c r="F26" s="26">
        <f t="shared" si="2"/>
        <v>0</v>
      </c>
      <c r="G26" s="27">
        <f>F26*$D$11</f>
        <v>0</v>
      </c>
    </row>
    <row r="27" spans="2:7">
      <c r="B27" s="17" t="s">
        <v>11</v>
      </c>
      <c r="C27" s="18" t="str">
        <f>G73</f>
        <v>Standaard</v>
      </c>
      <c r="D27" s="18">
        <f t="shared" si="0"/>
        <v>0</v>
      </c>
      <c r="E27" s="19">
        <f>0.5*0.3*0.1</f>
        <v>1.4999999999999999E-2</v>
      </c>
      <c r="F27" s="20">
        <f t="shared" si="2"/>
        <v>0</v>
      </c>
      <c r="G27" s="21">
        <f>F27*$D$11</f>
        <v>0</v>
      </c>
    </row>
    <row r="28" spans="2:7">
      <c r="B28" s="68" t="s">
        <v>12</v>
      </c>
      <c r="C28" s="69"/>
      <c r="D28" s="69"/>
      <c r="E28" s="71"/>
      <c r="F28" s="69"/>
      <c r="G28" s="70"/>
    </row>
    <row r="29" spans="2:7">
      <c r="B29" s="13" t="s">
        <v>13</v>
      </c>
      <c r="C29" s="14" t="str">
        <f>G77</f>
        <v>Standaard</v>
      </c>
      <c r="D29" s="14">
        <f t="shared" si="0"/>
        <v>0</v>
      </c>
      <c r="E29" s="22">
        <f>0.5*0.4*0.5</f>
        <v>0.1</v>
      </c>
      <c r="F29" s="15">
        <f t="shared" ref="F29:F30" si="3">D29*(E29/3)</f>
        <v>0</v>
      </c>
      <c r="G29" s="16">
        <f>F29*$D$11</f>
        <v>0</v>
      </c>
    </row>
    <row r="30" spans="2:7">
      <c r="B30" s="17" t="s">
        <v>14</v>
      </c>
      <c r="C30" s="18" t="str">
        <f>G97</f>
        <v>Standaard</v>
      </c>
      <c r="D30" s="18">
        <f t="shared" si="0"/>
        <v>0</v>
      </c>
      <c r="E30" s="19">
        <f>0.5*0.4*0.5</f>
        <v>0.1</v>
      </c>
      <c r="F30" s="20">
        <f t="shared" si="3"/>
        <v>0</v>
      </c>
      <c r="G30" s="21">
        <f>F30*$D$11</f>
        <v>0</v>
      </c>
    </row>
    <row r="31" spans="2:7">
      <c r="B31" s="68" t="s">
        <v>15</v>
      </c>
      <c r="C31" s="69"/>
      <c r="D31" s="69"/>
      <c r="E31" s="71"/>
      <c r="F31" s="69"/>
      <c r="G31" s="70"/>
    </row>
    <row r="32" spans="2:7">
      <c r="B32" s="13" t="s">
        <v>16</v>
      </c>
      <c r="C32" s="14" t="str">
        <f>G117</f>
        <v>Standaard</v>
      </c>
      <c r="D32" s="14">
        <f t="shared" si="0"/>
        <v>0</v>
      </c>
      <c r="E32" s="22">
        <f>0.5*0.3*0.5</f>
        <v>7.4999999999999997E-2</v>
      </c>
      <c r="F32" s="15">
        <f t="shared" ref="F32:F33" si="4">D32*(E32/3)</f>
        <v>0</v>
      </c>
      <c r="G32" s="16">
        <f>F32*$D$11</f>
        <v>0</v>
      </c>
    </row>
    <row r="33" spans="1:14" ht="14.5" thickBot="1">
      <c r="B33" s="28" t="s">
        <v>17</v>
      </c>
      <c r="C33" s="29" t="str">
        <f>G124</f>
        <v>Standaard</v>
      </c>
      <c r="D33" s="29">
        <f t="shared" si="0"/>
        <v>0</v>
      </c>
      <c r="E33" s="30">
        <f>0.5*0.3*0.5</f>
        <v>7.4999999999999997E-2</v>
      </c>
      <c r="F33" s="31">
        <f t="shared" si="4"/>
        <v>0</v>
      </c>
      <c r="G33" s="32">
        <f>F33*$D$11</f>
        <v>0</v>
      </c>
    </row>
    <row r="34" spans="1:14">
      <c r="B34" s="33"/>
      <c r="G34" s="34"/>
    </row>
    <row r="35" spans="1:14" ht="15.5">
      <c r="B35" s="35" t="s">
        <v>25</v>
      </c>
      <c r="C35" s="4"/>
      <c r="D35" s="4"/>
      <c r="E35" s="4"/>
      <c r="F35" s="36">
        <f>SUM(F18:F33)</f>
        <v>0</v>
      </c>
      <c r="G35" s="37"/>
    </row>
    <row r="36" spans="1:14" ht="16" thickBot="1">
      <c r="B36" s="38" t="s">
        <v>26</v>
      </c>
      <c r="C36" s="39"/>
      <c r="D36" s="39"/>
      <c r="E36" s="39"/>
      <c r="F36" s="40">
        <f>$D$11*(F35+1)</f>
        <v>50</v>
      </c>
      <c r="G36" s="41" t="s">
        <v>23</v>
      </c>
    </row>
    <row r="38" spans="1:14" ht="14.5" thickBot="1"/>
    <row r="39" spans="1:14" s="5" customFormat="1" ht="18.5" thickBot="1">
      <c r="B39" s="73" t="s">
        <v>0</v>
      </c>
      <c r="C39" s="74"/>
      <c r="D39" s="74"/>
      <c r="E39" s="74"/>
      <c r="F39" s="74"/>
      <c r="G39" s="74"/>
      <c r="H39" s="75" t="s">
        <v>107</v>
      </c>
      <c r="I39" s="56"/>
      <c r="J39" s="56"/>
      <c r="K39" s="56"/>
      <c r="L39" s="56"/>
      <c r="M39" s="56"/>
      <c r="N39" s="56"/>
    </row>
    <row r="40" spans="1:14" s="3" customFormat="1" ht="18">
      <c r="B40" s="76" t="s">
        <v>1</v>
      </c>
      <c r="C40" s="77"/>
      <c r="D40" s="77"/>
      <c r="E40" s="77"/>
      <c r="F40" s="77"/>
      <c r="G40" s="77"/>
      <c r="H40" s="78"/>
      <c r="I40" s="57"/>
      <c r="J40" s="57"/>
      <c r="K40" s="57"/>
      <c r="L40" s="57"/>
      <c r="M40" s="57"/>
      <c r="N40" s="57"/>
    </row>
    <row r="41" spans="1:14" s="2" customFormat="1" ht="15.5">
      <c r="B41" s="79" t="s">
        <v>2</v>
      </c>
      <c r="C41" s="80"/>
      <c r="D41" s="80"/>
      <c r="E41" s="80" t="s">
        <v>36</v>
      </c>
      <c r="F41" s="80"/>
      <c r="G41" s="80" t="str">
        <f>IF(M41=4,"Uitmuntend",(IF(M41&gt;1.9,"Goed","Standaard")))</f>
        <v>Standaard</v>
      </c>
      <c r="H41" s="81" t="s">
        <v>107</v>
      </c>
      <c r="I41" s="48"/>
      <c r="J41" s="48"/>
      <c r="K41" s="48"/>
      <c r="L41" s="48" t="s">
        <v>100</v>
      </c>
      <c r="M41" s="48">
        <f>COUNTIF(M42:M45,TRUE)</f>
        <v>0</v>
      </c>
      <c r="N41" s="48"/>
    </row>
    <row r="42" spans="1:14" ht="29.15" customHeight="1">
      <c r="A42" s="1">
        <v>1</v>
      </c>
      <c r="B42" s="102" t="s">
        <v>27</v>
      </c>
      <c r="C42" s="103"/>
      <c r="D42" s="103"/>
      <c r="E42" s="103"/>
      <c r="F42" s="103"/>
      <c r="G42" s="51"/>
      <c r="H42" s="59"/>
      <c r="M42" s="49" t="b">
        <v>0</v>
      </c>
    </row>
    <row r="43" spans="1:14" ht="78.75" customHeight="1">
      <c r="A43" s="1">
        <v>2</v>
      </c>
      <c r="B43" s="98" t="s">
        <v>28</v>
      </c>
      <c r="C43" s="99"/>
      <c r="D43" s="99"/>
      <c r="E43" s="99"/>
      <c r="F43" s="99"/>
      <c r="G43" s="52"/>
      <c r="H43" s="60"/>
      <c r="M43" s="49" t="b">
        <v>0</v>
      </c>
    </row>
    <row r="44" spans="1:14" ht="28.5" customHeight="1">
      <c r="A44" s="1">
        <v>3</v>
      </c>
      <c r="B44" s="98" t="s">
        <v>29</v>
      </c>
      <c r="C44" s="99"/>
      <c r="D44" s="99"/>
      <c r="E44" s="99"/>
      <c r="F44" s="99"/>
      <c r="G44" s="52"/>
      <c r="H44" s="60"/>
      <c r="M44" s="49" t="b">
        <v>0</v>
      </c>
    </row>
    <row r="45" spans="1:14" ht="30.75" customHeight="1">
      <c r="A45" s="1">
        <v>4</v>
      </c>
      <c r="B45" s="104" t="s">
        <v>30</v>
      </c>
      <c r="C45" s="105"/>
      <c r="D45" s="105"/>
      <c r="E45" s="105"/>
      <c r="F45" s="105"/>
      <c r="G45" s="53"/>
      <c r="H45" s="61"/>
      <c r="M45" s="49" t="b">
        <v>0</v>
      </c>
    </row>
    <row r="46" spans="1:14" s="2" customFormat="1" ht="27.5" customHeight="1">
      <c r="B46" s="79" t="s">
        <v>3</v>
      </c>
      <c r="C46" s="80"/>
      <c r="D46" s="80"/>
      <c r="E46" s="80" t="s">
        <v>36</v>
      </c>
      <c r="F46" s="80"/>
      <c r="G46" s="80" t="str">
        <f>IF(M46=5,"Uitmuntend",(IF(M46&gt;1.9,"Goed","Standaard")))</f>
        <v>Standaard</v>
      </c>
      <c r="H46" s="82" t="s">
        <v>107</v>
      </c>
      <c r="I46" s="48"/>
      <c r="J46" s="48"/>
      <c r="K46" s="48"/>
      <c r="L46" s="48" t="s">
        <v>101</v>
      </c>
      <c r="M46" s="48">
        <f>COUNTIF(M47:M51,TRUE)</f>
        <v>0</v>
      </c>
      <c r="N46" s="48"/>
    </row>
    <row r="47" spans="1:14" ht="39" customHeight="1">
      <c r="A47" s="1">
        <v>5</v>
      </c>
      <c r="B47" s="102" t="s">
        <v>31</v>
      </c>
      <c r="C47" s="103"/>
      <c r="D47" s="103"/>
      <c r="E47" s="103"/>
      <c r="F47" s="103"/>
      <c r="G47" s="51"/>
      <c r="H47" s="83" t="s">
        <v>115</v>
      </c>
      <c r="M47" s="49" t="b">
        <v>0</v>
      </c>
    </row>
    <row r="48" spans="1:14" ht="17.25" customHeight="1">
      <c r="A48" s="1">
        <v>6</v>
      </c>
      <c r="B48" s="98" t="s">
        <v>32</v>
      </c>
      <c r="C48" s="99"/>
      <c r="D48" s="99"/>
      <c r="E48" s="99"/>
      <c r="F48" s="99"/>
      <c r="G48" s="52"/>
      <c r="H48" s="83" t="s">
        <v>115</v>
      </c>
      <c r="M48" s="49" t="b">
        <v>0</v>
      </c>
    </row>
    <row r="49" spans="1:14" ht="28.5" customHeight="1">
      <c r="A49" s="1">
        <v>7</v>
      </c>
      <c r="B49" s="98" t="s">
        <v>33</v>
      </c>
      <c r="C49" s="99"/>
      <c r="D49" s="99"/>
      <c r="E49" s="99"/>
      <c r="F49" s="99"/>
      <c r="G49" s="52"/>
      <c r="H49" s="83" t="s">
        <v>116</v>
      </c>
      <c r="M49" s="49" t="b">
        <v>0</v>
      </c>
    </row>
    <row r="50" spans="1:14" ht="30" customHeight="1">
      <c r="A50" s="1">
        <v>8</v>
      </c>
      <c r="B50" s="98" t="s">
        <v>34</v>
      </c>
      <c r="C50" s="99"/>
      <c r="D50" s="99"/>
      <c r="E50" s="99"/>
      <c r="F50" s="99"/>
      <c r="G50" s="52"/>
      <c r="H50" s="83" t="s">
        <v>117</v>
      </c>
      <c r="M50" s="49" t="b">
        <v>0</v>
      </c>
    </row>
    <row r="51" spans="1:14" ht="30" customHeight="1" thickBot="1">
      <c r="A51" s="1">
        <v>9</v>
      </c>
      <c r="B51" s="100" t="s">
        <v>35</v>
      </c>
      <c r="C51" s="101"/>
      <c r="D51" s="101"/>
      <c r="E51" s="101"/>
      <c r="F51" s="101"/>
      <c r="G51" s="54"/>
      <c r="H51" s="62"/>
      <c r="M51" s="49" t="b">
        <v>0</v>
      </c>
    </row>
    <row r="52" spans="1:14" s="6" customFormat="1" ht="18">
      <c r="B52" s="84" t="s">
        <v>4</v>
      </c>
      <c r="C52" s="85"/>
      <c r="D52" s="85"/>
      <c r="E52" s="85"/>
      <c r="F52" s="85"/>
      <c r="G52" s="85"/>
      <c r="H52" s="86"/>
      <c r="I52" s="58"/>
      <c r="J52" s="58"/>
      <c r="K52" s="58"/>
      <c r="L52" s="58"/>
      <c r="M52" s="58"/>
      <c r="N52" s="58"/>
    </row>
    <row r="53" spans="1:14" s="3" customFormat="1" ht="15.5">
      <c r="B53" s="79" t="s">
        <v>5</v>
      </c>
      <c r="C53" s="80"/>
      <c r="D53" s="80"/>
      <c r="E53" s="80" t="s">
        <v>36</v>
      </c>
      <c r="F53" s="80"/>
      <c r="G53" s="80" t="str">
        <f>IF(M53=6,"Uitmuntend",(IF(M53&gt;2.9,"Goed","Standaard")))</f>
        <v>Standaard</v>
      </c>
      <c r="H53" s="82" t="s">
        <v>107</v>
      </c>
      <c r="I53" s="57"/>
      <c r="J53" s="57"/>
      <c r="K53" s="57"/>
      <c r="L53" s="57" t="s">
        <v>102</v>
      </c>
      <c r="M53" s="57">
        <f>COUNTIF(M54:M59,TRUE)</f>
        <v>0</v>
      </c>
      <c r="N53" s="57"/>
    </row>
    <row r="54" spans="1:14" ht="60.75" customHeight="1">
      <c r="A54" s="1">
        <v>10</v>
      </c>
      <c r="B54" s="102" t="s">
        <v>37</v>
      </c>
      <c r="C54" s="103"/>
      <c r="D54" s="103"/>
      <c r="E54" s="103"/>
      <c r="F54" s="103"/>
      <c r="G54" s="51"/>
      <c r="H54" s="83" t="s">
        <v>125</v>
      </c>
      <c r="M54" s="49" t="b">
        <v>0</v>
      </c>
    </row>
    <row r="55" spans="1:14" ht="30.75" customHeight="1">
      <c r="A55" s="1">
        <v>11</v>
      </c>
      <c r="B55" s="98" t="s">
        <v>38</v>
      </c>
      <c r="C55" s="99"/>
      <c r="D55" s="99"/>
      <c r="E55" s="99"/>
      <c r="F55" s="99"/>
      <c r="G55" s="52"/>
      <c r="H55" s="83" t="s">
        <v>118</v>
      </c>
      <c r="M55" s="49" t="b">
        <v>0</v>
      </c>
    </row>
    <row r="56" spans="1:14" ht="60.75" customHeight="1">
      <c r="A56" s="1">
        <v>12</v>
      </c>
      <c r="B56" s="98" t="s">
        <v>39</v>
      </c>
      <c r="C56" s="99"/>
      <c r="D56" s="99"/>
      <c r="E56" s="99"/>
      <c r="F56" s="99"/>
      <c r="G56" s="52"/>
      <c r="H56" s="83" t="s">
        <v>118</v>
      </c>
      <c r="M56" s="49" t="b">
        <v>0</v>
      </c>
    </row>
    <row r="57" spans="1:14" ht="16.5" customHeight="1">
      <c r="A57" s="1">
        <v>13</v>
      </c>
      <c r="B57" s="98" t="s">
        <v>40</v>
      </c>
      <c r="C57" s="99"/>
      <c r="D57" s="99"/>
      <c r="E57" s="99"/>
      <c r="F57" s="99"/>
      <c r="G57" s="52"/>
      <c r="H57" s="83" t="s">
        <v>118</v>
      </c>
      <c r="M57" s="49" t="b">
        <v>0</v>
      </c>
    </row>
    <row r="58" spans="1:14" ht="62.25" customHeight="1">
      <c r="A58" s="1">
        <v>14</v>
      </c>
      <c r="B58" s="98" t="s">
        <v>41</v>
      </c>
      <c r="C58" s="99"/>
      <c r="D58" s="99"/>
      <c r="E58" s="99"/>
      <c r="F58" s="99"/>
      <c r="G58" s="52"/>
      <c r="H58" s="83" t="s">
        <v>118</v>
      </c>
      <c r="M58" s="49" t="b">
        <v>0</v>
      </c>
    </row>
    <row r="59" spans="1:14" ht="33" customHeight="1">
      <c r="A59" s="1">
        <v>15</v>
      </c>
      <c r="B59" s="104" t="s">
        <v>42</v>
      </c>
      <c r="C59" s="105"/>
      <c r="D59" s="105"/>
      <c r="E59" s="105"/>
      <c r="F59" s="105"/>
      <c r="G59" s="53"/>
      <c r="H59" s="83" t="s">
        <v>118</v>
      </c>
      <c r="M59" s="49" t="b">
        <v>0</v>
      </c>
    </row>
    <row r="60" spans="1:14" s="3" customFormat="1" ht="15.5">
      <c r="B60" s="79" t="s">
        <v>6</v>
      </c>
      <c r="C60" s="80"/>
      <c r="D60" s="80"/>
      <c r="E60" s="80" t="s">
        <v>36</v>
      </c>
      <c r="F60" s="80"/>
      <c r="G60" s="80" t="str">
        <f>IF(M62=TRUE,"Uitmuntend",(IF(M61=TRUE,"Goed","Standaard")))</f>
        <v>Standaard</v>
      </c>
      <c r="H60" s="82" t="s">
        <v>107</v>
      </c>
      <c r="I60" s="57"/>
      <c r="J60" s="57"/>
      <c r="K60" s="57"/>
      <c r="L60" s="57"/>
      <c r="M60" s="57"/>
      <c r="N60" s="57"/>
    </row>
    <row r="61" spans="1:14" ht="60" customHeight="1">
      <c r="A61" s="1">
        <v>16</v>
      </c>
      <c r="B61" s="102" t="s">
        <v>44</v>
      </c>
      <c r="C61" s="103"/>
      <c r="D61" s="103"/>
      <c r="E61" s="103"/>
      <c r="F61" s="103"/>
      <c r="G61" s="51"/>
      <c r="H61" s="83" t="s">
        <v>125</v>
      </c>
      <c r="M61" s="49" t="b">
        <v>0</v>
      </c>
    </row>
    <row r="62" spans="1:14" ht="49.5" customHeight="1" thickBot="1">
      <c r="A62" s="1">
        <v>17</v>
      </c>
      <c r="B62" s="100" t="s">
        <v>43</v>
      </c>
      <c r="C62" s="101"/>
      <c r="D62" s="101"/>
      <c r="E62" s="101"/>
      <c r="F62" s="101"/>
      <c r="G62" s="54"/>
      <c r="H62" s="83" t="s">
        <v>118</v>
      </c>
      <c r="M62" s="49" t="b">
        <v>0</v>
      </c>
    </row>
    <row r="63" spans="1:14" ht="9" customHeight="1">
      <c r="B63" s="42"/>
      <c r="C63" s="42"/>
      <c r="D63" s="42"/>
      <c r="E63" s="42"/>
      <c r="F63" s="42"/>
      <c r="H63" s="49"/>
    </row>
    <row r="64" spans="1:14" ht="19.5" customHeight="1" thickBot="1">
      <c r="B64" s="42"/>
      <c r="C64" s="42"/>
      <c r="D64" s="42"/>
      <c r="E64" s="42"/>
      <c r="F64" s="42"/>
      <c r="H64" s="49"/>
    </row>
    <row r="65" spans="1:14" s="5" customFormat="1" ht="18">
      <c r="B65" s="89" t="s">
        <v>7</v>
      </c>
      <c r="C65" s="90"/>
      <c r="D65" s="90"/>
      <c r="E65" s="90"/>
      <c r="F65" s="90"/>
      <c r="G65" s="90"/>
      <c r="H65" s="91"/>
      <c r="I65" s="56"/>
      <c r="J65" s="56"/>
      <c r="K65" s="56"/>
      <c r="L65" s="56"/>
      <c r="M65" s="56"/>
      <c r="N65" s="56"/>
    </row>
    <row r="66" spans="1:14" s="4" customFormat="1" ht="18">
      <c r="B66" s="92" t="s">
        <v>8</v>
      </c>
      <c r="C66" s="87"/>
      <c r="D66" s="87"/>
      <c r="E66" s="87"/>
      <c r="F66" s="87"/>
      <c r="G66" s="87"/>
      <c r="H66" s="88"/>
      <c r="I66" s="50"/>
      <c r="J66" s="50"/>
      <c r="K66" s="50"/>
      <c r="L66" s="50"/>
      <c r="M66" s="50"/>
      <c r="N66" s="50"/>
    </row>
    <row r="67" spans="1:14" ht="15.5">
      <c r="B67" s="79" t="s">
        <v>9</v>
      </c>
      <c r="C67" s="80"/>
      <c r="D67" s="80"/>
      <c r="E67" s="80" t="s">
        <v>36</v>
      </c>
      <c r="F67" s="80"/>
      <c r="G67" s="80" t="str">
        <f>IF(M69=TRUE,"Uitmuntend",(IF(M68=TRUE,"Goed","Standaard")))</f>
        <v>Standaard</v>
      </c>
      <c r="H67" s="82" t="s">
        <v>107</v>
      </c>
    </row>
    <row r="68" spans="1:14" ht="45" customHeight="1">
      <c r="A68" s="1">
        <v>18</v>
      </c>
      <c r="B68" s="102" t="s">
        <v>45</v>
      </c>
      <c r="C68" s="103"/>
      <c r="D68" s="103"/>
      <c r="E68" s="103"/>
      <c r="F68" s="103"/>
      <c r="G68" s="51"/>
      <c r="H68" s="83" t="s">
        <v>122</v>
      </c>
      <c r="M68" s="49" t="b">
        <v>0</v>
      </c>
    </row>
    <row r="69" spans="1:14" ht="28.5" customHeight="1">
      <c r="A69" s="1">
        <v>19</v>
      </c>
      <c r="B69" s="104" t="s">
        <v>46</v>
      </c>
      <c r="C69" s="105"/>
      <c r="D69" s="105"/>
      <c r="E69" s="105"/>
      <c r="F69" s="105"/>
      <c r="G69" s="53"/>
      <c r="H69" s="83" t="s">
        <v>123</v>
      </c>
      <c r="M69" s="49" t="b">
        <v>0</v>
      </c>
    </row>
    <row r="70" spans="1:14" ht="15.5">
      <c r="B70" s="79" t="s">
        <v>10</v>
      </c>
      <c r="C70" s="80"/>
      <c r="D70" s="80"/>
      <c r="E70" s="80"/>
      <c r="F70" s="80"/>
      <c r="G70" s="80" t="str">
        <f>IF(M72=TRUE,"Uitmuntend",(IF(M71=TRUE,"Goed","Standaard")))</f>
        <v>Standaard</v>
      </c>
      <c r="H70" s="82" t="s">
        <v>107</v>
      </c>
    </row>
    <row r="71" spans="1:14" ht="30.75" customHeight="1">
      <c r="A71" s="1">
        <v>20</v>
      </c>
      <c r="B71" s="102" t="s">
        <v>47</v>
      </c>
      <c r="C71" s="103"/>
      <c r="D71" s="103"/>
      <c r="E71" s="103"/>
      <c r="F71" s="103"/>
      <c r="G71" s="51"/>
      <c r="H71" s="83" t="s">
        <v>124</v>
      </c>
      <c r="M71" s="49" t="b">
        <v>0</v>
      </c>
    </row>
    <row r="72" spans="1:14" ht="28.5" customHeight="1">
      <c r="A72" s="1">
        <v>21</v>
      </c>
      <c r="B72" s="104" t="s">
        <v>48</v>
      </c>
      <c r="C72" s="105"/>
      <c r="D72" s="105"/>
      <c r="E72" s="105"/>
      <c r="F72" s="105"/>
      <c r="G72" s="53"/>
      <c r="H72" s="83" t="s">
        <v>118</v>
      </c>
      <c r="M72" s="49" t="b">
        <v>0</v>
      </c>
    </row>
    <row r="73" spans="1:14" ht="15.5">
      <c r="B73" s="79" t="s">
        <v>11</v>
      </c>
      <c r="C73" s="80"/>
      <c r="D73" s="80"/>
      <c r="E73" s="80"/>
      <c r="F73" s="80"/>
      <c r="G73" s="80" t="str">
        <f>IF(M75=TRUE,"Uitmuntend",(IF(M74=TRUE,"Goed","Standaard")))</f>
        <v>Standaard</v>
      </c>
      <c r="H73" s="82" t="s">
        <v>107</v>
      </c>
    </row>
    <row r="74" spans="1:14" ht="30.75" customHeight="1">
      <c r="A74" s="1">
        <v>22</v>
      </c>
      <c r="B74" s="102" t="s">
        <v>49</v>
      </c>
      <c r="C74" s="103"/>
      <c r="D74" s="103"/>
      <c r="E74" s="103"/>
      <c r="F74" s="103"/>
      <c r="G74" s="51"/>
      <c r="H74" s="61"/>
      <c r="M74" s="49" t="b">
        <v>0</v>
      </c>
    </row>
    <row r="75" spans="1:14" ht="28.5" customHeight="1">
      <c r="A75" s="1">
        <v>23</v>
      </c>
      <c r="B75" s="104" t="s">
        <v>50</v>
      </c>
      <c r="C75" s="105"/>
      <c r="D75" s="105"/>
      <c r="E75" s="105"/>
      <c r="F75" s="105"/>
      <c r="G75" s="53"/>
      <c r="H75" s="61"/>
      <c r="M75" s="49" t="b">
        <v>0</v>
      </c>
    </row>
    <row r="76" spans="1:14" s="4" customFormat="1" ht="18">
      <c r="B76" s="92" t="s">
        <v>12</v>
      </c>
      <c r="C76" s="87"/>
      <c r="D76" s="87"/>
      <c r="E76" s="87"/>
      <c r="F76" s="87"/>
      <c r="G76" s="87"/>
      <c r="H76" s="88"/>
      <c r="I76" s="50"/>
      <c r="J76" s="50"/>
      <c r="K76" s="50"/>
      <c r="L76" s="50"/>
      <c r="M76" s="50"/>
      <c r="N76" s="50"/>
    </row>
    <row r="77" spans="1:14" ht="15.5">
      <c r="B77" s="79" t="s">
        <v>51</v>
      </c>
      <c r="C77" s="80"/>
      <c r="D77" s="80"/>
      <c r="E77" s="80" t="s">
        <v>36</v>
      </c>
      <c r="F77" s="80"/>
      <c r="G77" s="80" t="str">
        <f>IF(M77&gt;12.9,"Uitmuntend",(IF(M77&gt;8.9,"Goed","Standaard")))</f>
        <v>Standaard</v>
      </c>
      <c r="H77" s="82" t="s">
        <v>107</v>
      </c>
      <c r="L77" s="49" t="s">
        <v>103</v>
      </c>
      <c r="M77" s="49">
        <f>COUNTIF(M78:M95,TRUE)</f>
        <v>0</v>
      </c>
    </row>
    <row r="78" spans="1:14" ht="116">
      <c r="A78" s="1">
        <v>24</v>
      </c>
      <c r="B78" s="43" t="s">
        <v>52</v>
      </c>
      <c r="C78" s="103" t="s">
        <v>70</v>
      </c>
      <c r="D78" s="103"/>
      <c r="E78" s="103"/>
      <c r="F78" s="103"/>
      <c r="G78" s="51"/>
      <c r="H78" s="83" t="s">
        <v>126</v>
      </c>
      <c r="M78" s="49" t="b">
        <v>0</v>
      </c>
    </row>
    <row r="79" spans="1:14" ht="28.5">
      <c r="A79" s="1">
        <v>25</v>
      </c>
      <c r="B79" s="44" t="s">
        <v>53</v>
      </c>
      <c r="C79" s="99" t="s">
        <v>69</v>
      </c>
      <c r="D79" s="99"/>
      <c r="E79" s="99"/>
      <c r="F79" s="99"/>
      <c r="G79" s="52"/>
      <c r="H79" s="83" t="s">
        <v>123</v>
      </c>
      <c r="M79" s="49" t="b">
        <v>0</v>
      </c>
    </row>
    <row r="80" spans="1:14" ht="14.5">
      <c r="A80" s="1">
        <v>26</v>
      </c>
      <c r="B80" s="44" t="s">
        <v>54</v>
      </c>
      <c r="C80" s="99" t="s">
        <v>71</v>
      </c>
      <c r="D80" s="99"/>
      <c r="E80" s="99"/>
      <c r="F80" s="99"/>
      <c r="G80" s="52"/>
      <c r="H80" s="83" t="s">
        <v>123</v>
      </c>
      <c r="M80" s="49" t="b">
        <v>0</v>
      </c>
    </row>
    <row r="81" spans="1:13" ht="28.5">
      <c r="A81" s="1">
        <v>27</v>
      </c>
      <c r="B81" s="44" t="s">
        <v>55</v>
      </c>
      <c r="C81" s="99" t="s">
        <v>69</v>
      </c>
      <c r="D81" s="99"/>
      <c r="E81" s="99"/>
      <c r="F81" s="99"/>
      <c r="G81" s="52"/>
      <c r="H81" s="83" t="s">
        <v>123</v>
      </c>
      <c r="M81" s="49" t="b">
        <v>0</v>
      </c>
    </row>
    <row r="82" spans="1:13" ht="28.5">
      <c r="A82" s="1">
        <v>28</v>
      </c>
      <c r="B82" s="44" t="s">
        <v>56</v>
      </c>
      <c r="C82" s="99" t="s">
        <v>72</v>
      </c>
      <c r="D82" s="99"/>
      <c r="E82" s="99"/>
      <c r="F82" s="99"/>
      <c r="G82" s="52"/>
      <c r="H82" s="83" t="s">
        <v>123</v>
      </c>
      <c r="M82" s="49" t="b">
        <v>0</v>
      </c>
    </row>
    <row r="83" spans="1:13" ht="28.5">
      <c r="A83" s="1">
        <v>29</v>
      </c>
      <c r="B83" s="44" t="s">
        <v>57</v>
      </c>
      <c r="C83" s="99" t="s">
        <v>73</v>
      </c>
      <c r="D83" s="99"/>
      <c r="E83" s="99"/>
      <c r="F83" s="99"/>
      <c r="G83" s="52"/>
      <c r="H83" s="83" t="s">
        <v>123</v>
      </c>
      <c r="M83" s="49" t="b">
        <v>0</v>
      </c>
    </row>
    <row r="84" spans="1:13" ht="14.5">
      <c r="A84" s="1">
        <v>30</v>
      </c>
      <c r="B84" s="44" t="s">
        <v>58</v>
      </c>
      <c r="C84" s="99" t="s">
        <v>74</v>
      </c>
      <c r="D84" s="99"/>
      <c r="E84" s="99"/>
      <c r="F84" s="99"/>
      <c r="G84" s="52"/>
      <c r="H84" s="83" t="s">
        <v>123</v>
      </c>
      <c r="M84" s="49" t="b">
        <v>0</v>
      </c>
    </row>
    <row r="85" spans="1:13" ht="14.5">
      <c r="A85" s="1">
        <v>31</v>
      </c>
      <c r="B85" s="44" t="s">
        <v>59</v>
      </c>
      <c r="C85" s="99" t="s">
        <v>75</v>
      </c>
      <c r="D85" s="99"/>
      <c r="E85" s="99"/>
      <c r="F85" s="99"/>
      <c r="G85" s="52"/>
      <c r="H85" s="83" t="s">
        <v>123</v>
      </c>
      <c r="M85" s="49" t="b">
        <v>0</v>
      </c>
    </row>
    <row r="86" spans="1:13" ht="42.5">
      <c r="A86" s="1">
        <v>32</v>
      </c>
      <c r="B86" s="44" t="s">
        <v>60</v>
      </c>
      <c r="C86" s="99" t="s">
        <v>76</v>
      </c>
      <c r="D86" s="99"/>
      <c r="E86" s="99"/>
      <c r="F86" s="99"/>
      <c r="G86" s="52"/>
      <c r="H86" s="83" t="s">
        <v>123</v>
      </c>
      <c r="M86" s="49" t="b">
        <v>0</v>
      </c>
    </row>
    <row r="87" spans="1:13" ht="28.5">
      <c r="A87" s="1">
        <v>33</v>
      </c>
      <c r="B87" s="44" t="s">
        <v>61</v>
      </c>
      <c r="C87" s="99" t="s">
        <v>77</v>
      </c>
      <c r="D87" s="99"/>
      <c r="E87" s="99"/>
      <c r="F87" s="99"/>
      <c r="G87" s="52"/>
      <c r="H87" s="83" t="s">
        <v>123</v>
      </c>
      <c r="M87" s="49" t="b">
        <v>0</v>
      </c>
    </row>
    <row r="88" spans="1:13" ht="14.5">
      <c r="A88" s="1">
        <v>34</v>
      </c>
      <c r="B88" s="44" t="s">
        <v>62</v>
      </c>
      <c r="C88" s="99" t="s">
        <v>78</v>
      </c>
      <c r="D88" s="99"/>
      <c r="E88" s="99"/>
      <c r="F88" s="99"/>
      <c r="G88" s="52"/>
      <c r="H88" s="83" t="s">
        <v>123</v>
      </c>
      <c r="M88" s="49" t="b">
        <v>0</v>
      </c>
    </row>
    <row r="89" spans="1:13" ht="14.5">
      <c r="A89" s="1">
        <v>35</v>
      </c>
      <c r="B89" s="44" t="s">
        <v>63</v>
      </c>
      <c r="C89" s="99" t="s">
        <v>79</v>
      </c>
      <c r="D89" s="99"/>
      <c r="E89" s="99"/>
      <c r="F89" s="99"/>
      <c r="G89" s="52"/>
      <c r="H89" s="83" t="s">
        <v>123</v>
      </c>
      <c r="M89" s="49" t="b">
        <v>0</v>
      </c>
    </row>
    <row r="90" spans="1:13" ht="28.5">
      <c r="A90" s="1">
        <v>36</v>
      </c>
      <c r="B90" s="44" t="s">
        <v>64</v>
      </c>
      <c r="C90" s="99" t="s">
        <v>80</v>
      </c>
      <c r="D90" s="99"/>
      <c r="E90" s="99"/>
      <c r="F90" s="99"/>
      <c r="G90" s="52"/>
      <c r="H90" s="83" t="s">
        <v>123</v>
      </c>
      <c r="M90" s="49" t="b">
        <v>0</v>
      </c>
    </row>
    <row r="91" spans="1:13" ht="14.5">
      <c r="A91" s="1">
        <v>37</v>
      </c>
      <c r="B91" s="44" t="s">
        <v>65</v>
      </c>
      <c r="C91" s="99" t="s">
        <v>81</v>
      </c>
      <c r="D91" s="99"/>
      <c r="E91" s="99"/>
      <c r="F91" s="99"/>
      <c r="G91" s="52"/>
      <c r="H91" s="83" t="s">
        <v>123</v>
      </c>
      <c r="M91" s="49" t="b">
        <v>0</v>
      </c>
    </row>
    <row r="92" spans="1:13" ht="14.5">
      <c r="A92" s="1">
        <v>38</v>
      </c>
      <c r="B92" s="44" t="s">
        <v>66</v>
      </c>
      <c r="C92" s="99" t="s">
        <v>82</v>
      </c>
      <c r="D92" s="99"/>
      <c r="E92" s="99"/>
      <c r="F92" s="99"/>
      <c r="G92" s="52"/>
      <c r="H92" s="83" t="s">
        <v>123</v>
      </c>
      <c r="M92" s="49" t="b">
        <v>0</v>
      </c>
    </row>
    <row r="93" spans="1:13" ht="14.5">
      <c r="A93" s="1">
        <v>39</v>
      </c>
      <c r="B93" s="44" t="s">
        <v>67</v>
      </c>
      <c r="C93" s="99" t="s">
        <v>83</v>
      </c>
      <c r="D93" s="99"/>
      <c r="E93" s="99"/>
      <c r="F93" s="99"/>
      <c r="G93" s="52"/>
      <c r="H93" s="83" t="s">
        <v>123</v>
      </c>
      <c r="M93" s="49" t="b">
        <v>0</v>
      </c>
    </row>
    <row r="94" spans="1:13" ht="28.5">
      <c r="A94" s="1">
        <v>40</v>
      </c>
      <c r="B94" s="45" t="s">
        <v>68</v>
      </c>
      <c r="C94" s="105" t="s">
        <v>84</v>
      </c>
      <c r="D94" s="105"/>
      <c r="E94" s="105"/>
      <c r="F94" s="105"/>
      <c r="G94" s="53"/>
      <c r="H94" s="83" t="s">
        <v>123</v>
      </c>
      <c r="M94" s="49" t="b">
        <v>0</v>
      </c>
    </row>
    <row r="95" spans="1:13" ht="33.75" customHeight="1">
      <c r="B95" s="46"/>
      <c r="C95" s="106" t="s">
        <v>85</v>
      </c>
      <c r="D95" s="106"/>
      <c r="E95" s="106"/>
      <c r="F95" s="106"/>
      <c r="G95" s="55"/>
      <c r="H95" s="83" t="s">
        <v>123</v>
      </c>
      <c r="M95" s="49" t="b">
        <v>0</v>
      </c>
    </row>
    <row r="96" spans="1:13" ht="1.5" customHeight="1">
      <c r="B96" s="47"/>
      <c r="C96" s="42"/>
      <c r="D96" s="42"/>
      <c r="E96" s="42"/>
      <c r="F96" s="42"/>
      <c r="H96" s="63"/>
    </row>
    <row r="97" spans="1:14" s="4" customFormat="1" ht="15.5">
      <c r="B97" s="79" t="s">
        <v>106</v>
      </c>
      <c r="C97" s="80"/>
      <c r="D97" s="80"/>
      <c r="E97" s="80" t="s">
        <v>36</v>
      </c>
      <c r="F97" s="80"/>
      <c r="G97" s="80" t="str">
        <f>IF(M97&gt;12.9,"Uitmuntend",(IF(M97&gt;8.9,"Goed","Standaard")))</f>
        <v>Standaard</v>
      </c>
      <c r="H97" s="93" t="s">
        <v>107</v>
      </c>
      <c r="I97" s="50"/>
      <c r="J97" s="50"/>
      <c r="K97" s="50"/>
      <c r="L97" s="50" t="s">
        <v>103</v>
      </c>
      <c r="M97" s="50">
        <f>COUNTIF(M98:M115,TRUE)</f>
        <v>0</v>
      </c>
      <c r="N97" s="50"/>
    </row>
    <row r="98" spans="1:14">
      <c r="A98" s="1">
        <v>41</v>
      </c>
      <c r="B98" s="43" t="s">
        <v>52</v>
      </c>
      <c r="C98" s="103" t="s">
        <v>70</v>
      </c>
      <c r="D98" s="103"/>
      <c r="E98" s="103"/>
      <c r="F98" s="103"/>
      <c r="G98" s="51"/>
      <c r="H98" s="59"/>
      <c r="M98" s="49" t="b">
        <v>0</v>
      </c>
    </row>
    <row r="99" spans="1:14" ht="28">
      <c r="A99" s="1">
        <v>42</v>
      </c>
      <c r="B99" s="44" t="s">
        <v>53</v>
      </c>
      <c r="C99" s="99" t="s">
        <v>69</v>
      </c>
      <c r="D99" s="99"/>
      <c r="E99" s="99"/>
      <c r="F99" s="99"/>
      <c r="G99" s="52"/>
      <c r="H99" s="60"/>
      <c r="M99" s="49" t="b">
        <v>0</v>
      </c>
    </row>
    <row r="100" spans="1:14">
      <c r="A100" s="1">
        <v>43</v>
      </c>
      <c r="B100" s="44" t="s">
        <v>54</v>
      </c>
      <c r="C100" s="99" t="s">
        <v>71</v>
      </c>
      <c r="D100" s="99"/>
      <c r="E100" s="99"/>
      <c r="F100" s="99"/>
      <c r="G100" s="52"/>
      <c r="H100" s="60"/>
      <c r="M100" s="49" t="b">
        <v>0</v>
      </c>
    </row>
    <row r="101" spans="1:14" ht="28">
      <c r="A101" s="1">
        <v>44</v>
      </c>
      <c r="B101" s="44" t="s">
        <v>55</v>
      </c>
      <c r="C101" s="99" t="s">
        <v>69</v>
      </c>
      <c r="D101" s="99"/>
      <c r="E101" s="99"/>
      <c r="F101" s="99"/>
      <c r="G101" s="52"/>
      <c r="H101" s="60"/>
      <c r="M101" s="49" t="b">
        <v>0</v>
      </c>
    </row>
    <row r="102" spans="1:14" ht="28">
      <c r="A102" s="1">
        <v>45</v>
      </c>
      <c r="B102" s="44" t="s">
        <v>56</v>
      </c>
      <c r="C102" s="99" t="s">
        <v>72</v>
      </c>
      <c r="D102" s="99"/>
      <c r="E102" s="99"/>
      <c r="F102" s="99"/>
      <c r="G102" s="52"/>
      <c r="H102" s="60"/>
      <c r="M102" s="49" t="b">
        <v>0</v>
      </c>
    </row>
    <row r="103" spans="1:14" ht="28">
      <c r="A103" s="1">
        <v>46</v>
      </c>
      <c r="B103" s="44" t="s">
        <v>57</v>
      </c>
      <c r="C103" s="99" t="s">
        <v>73</v>
      </c>
      <c r="D103" s="99"/>
      <c r="E103" s="99"/>
      <c r="F103" s="99"/>
      <c r="G103" s="52"/>
      <c r="H103" s="60"/>
      <c r="M103" s="49" t="b">
        <v>0</v>
      </c>
    </row>
    <row r="104" spans="1:14">
      <c r="A104" s="1">
        <v>47</v>
      </c>
      <c r="B104" s="44" t="s">
        <v>58</v>
      </c>
      <c r="C104" s="99" t="s">
        <v>74</v>
      </c>
      <c r="D104" s="99"/>
      <c r="E104" s="99"/>
      <c r="F104" s="99"/>
      <c r="G104" s="52"/>
      <c r="H104" s="60"/>
      <c r="M104" s="49" t="b">
        <v>0</v>
      </c>
    </row>
    <row r="105" spans="1:14">
      <c r="A105" s="1">
        <v>48</v>
      </c>
      <c r="B105" s="44" t="s">
        <v>59</v>
      </c>
      <c r="C105" s="99" t="s">
        <v>75</v>
      </c>
      <c r="D105" s="99"/>
      <c r="E105" s="99"/>
      <c r="F105" s="99"/>
      <c r="G105" s="52"/>
      <c r="H105" s="60"/>
      <c r="M105" s="49" t="b">
        <v>0</v>
      </c>
    </row>
    <row r="106" spans="1:14" ht="42">
      <c r="A106" s="1">
        <v>49</v>
      </c>
      <c r="B106" s="44" t="s">
        <v>60</v>
      </c>
      <c r="C106" s="99" t="s">
        <v>76</v>
      </c>
      <c r="D106" s="99"/>
      <c r="E106" s="99"/>
      <c r="F106" s="99"/>
      <c r="G106" s="52"/>
      <c r="H106" s="60"/>
      <c r="M106" s="49" t="b">
        <v>0</v>
      </c>
    </row>
    <row r="107" spans="1:14" ht="28">
      <c r="A107" s="1">
        <v>50</v>
      </c>
      <c r="B107" s="44" t="s">
        <v>61</v>
      </c>
      <c r="C107" s="99" t="s">
        <v>77</v>
      </c>
      <c r="D107" s="99"/>
      <c r="E107" s="99"/>
      <c r="F107" s="99"/>
      <c r="G107" s="52"/>
      <c r="H107" s="60"/>
      <c r="M107" s="49" t="b">
        <v>0</v>
      </c>
    </row>
    <row r="108" spans="1:14">
      <c r="A108" s="1">
        <v>51</v>
      </c>
      <c r="B108" s="44" t="s">
        <v>62</v>
      </c>
      <c r="C108" s="99" t="s">
        <v>78</v>
      </c>
      <c r="D108" s="99"/>
      <c r="E108" s="99"/>
      <c r="F108" s="99"/>
      <c r="G108" s="52"/>
      <c r="H108" s="60"/>
      <c r="M108" s="49" t="b">
        <v>0</v>
      </c>
    </row>
    <row r="109" spans="1:14">
      <c r="A109" s="1">
        <v>52</v>
      </c>
      <c r="B109" s="44" t="s">
        <v>63</v>
      </c>
      <c r="C109" s="99" t="s">
        <v>79</v>
      </c>
      <c r="D109" s="99"/>
      <c r="E109" s="99"/>
      <c r="F109" s="99"/>
      <c r="G109" s="52"/>
      <c r="H109" s="60"/>
      <c r="M109" s="49" t="b">
        <v>0</v>
      </c>
    </row>
    <row r="110" spans="1:14" ht="28">
      <c r="A110" s="1">
        <v>53</v>
      </c>
      <c r="B110" s="44" t="s">
        <v>64</v>
      </c>
      <c r="C110" s="99" t="s">
        <v>80</v>
      </c>
      <c r="D110" s="99"/>
      <c r="E110" s="99"/>
      <c r="F110" s="99"/>
      <c r="G110" s="52"/>
      <c r="H110" s="60"/>
      <c r="M110" s="49" t="b">
        <v>0</v>
      </c>
    </row>
    <row r="111" spans="1:14">
      <c r="A111" s="1">
        <v>54</v>
      </c>
      <c r="B111" s="44" t="s">
        <v>65</v>
      </c>
      <c r="C111" s="99" t="s">
        <v>81</v>
      </c>
      <c r="D111" s="99"/>
      <c r="E111" s="99"/>
      <c r="F111" s="99"/>
      <c r="G111" s="52"/>
      <c r="H111" s="60"/>
      <c r="M111" s="49" t="b">
        <v>0</v>
      </c>
    </row>
    <row r="112" spans="1:14">
      <c r="A112" s="1">
        <v>55</v>
      </c>
      <c r="B112" s="44" t="s">
        <v>66</v>
      </c>
      <c r="C112" s="99" t="s">
        <v>82</v>
      </c>
      <c r="D112" s="99"/>
      <c r="E112" s="99"/>
      <c r="F112" s="99"/>
      <c r="G112" s="52"/>
      <c r="H112" s="60"/>
      <c r="M112" s="49" t="b">
        <v>0</v>
      </c>
    </row>
    <row r="113" spans="1:14">
      <c r="A113" s="1">
        <v>56</v>
      </c>
      <c r="B113" s="44" t="s">
        <v>67</v>
      </c>
      <c r="C113" s="99" t="s">
        <v>83</v>
      </c>
      <c r="D113" s="99"/>
      <c r="E113" s="99"/>
      <c r="F113" s="99"/>
      <c r="G113" s="52"/>
      <c r="H113" s="60"/>
      <c r="M113" s="49" t="b">
        <v>0</v>
      </c>
    </row>
    <row r="114" spans="1:14" ht="28">
      <c r="A114" s="1">
        <v>57</v>
      </c>
      <c r="B114" s="44" t="s">
        <v>68</v>
      </c>
      <c r="C114" s="99" t="s">
        <v>84</v>
      </c>
      <c r="D114" s="99"/>
      <c r="E114" s="99"/>
      <c r="F114" s="99"/>
      <c r="G114" s="52"/>
      <c r="H114" s="60"/>
      <c r="M114" s="49" t="b">
        <v>0</v>
      </c>
    </row>
    <row r="115" spans="1:14" ht="28.5" customHeight="1">
      <c r="A115" s="1">
        <v>58</v>
      </c>
      <c r="B115" s="45"/>
      <c r="C115" s="105" t="s">
        <v>85</v>
      </c>
      <c r="D115" s="105"/>
      <c r="E115" s="105"/>
      <c r="F115" s="105"/>
      <c r="G115" s="53"/>
      <c r="H115" s="61"/>
      <c r="M115" s="49" t="b">
        <v>0</v>
      </c>
    </row>
    <row r="116" spans="1:14" s="5" customFormat="1" ht="18">
      <c r="B116" s="92" t="s">
        <v>15</v>
      </c>
      <c r="C116" s="94"/>
      <c r="D116" s="94"/>
      <c r="E116" s="94"/>
      <c r="F116" s="94"/>
      <c r="G116" s="94"/>
      <c r="H116" s="95"/>
      <c r="I116" s="56"/>
      <c r="J116" s="56"/>
      <c r="K116" s="56"/>
      <c r="L116" s="56"/>
      <c r="M116" s="56"/>
      <c r="N116" s="56"/>
    </row>
    <row r="117" spans="1:14" s="4" customFormat="1" ht="15.5">
      <c r="B117" s="79" t="s">
        <v>16</v>
      </c>
      <c r="C117" s="80"/>
      <c r="D117" s="80"/>
      <c r="E117" s="80" t="s">
        <v>36</v>
      </c>
      <c r="F117" s="80"/>
      <c r="G117" s="80" t="str">
        <f>IF(M117=6,"Uitmuntend",(IF(M117&gt;2.9,"Goed","Standaard")))</f>
        <v>Standaard</v>
      </c>
      <c r="H117" s="93" t="s">
        <v>107</v>
      </c>
      <c r="I117" s="50"/>
      <c r="J117" s="50"/>
      <c r="K117" s="50"/>
      <c r="L117" s="50" t="s">
        <v>104</v>
      </c>
      <c r="M117" s="50">
        <f>COUNTIF(M118:M123,TRUE)</f>
        <v>0</v>
      </c>
      <c r="N117" s="50"/>
    </row>
    <row r="118" spans="1:14" ht="29.15" customHeight="1">
      <c r="A118" s="1">
        <v>59</v>
      </c>
      <c r="B118" s="102" t="s">
        <v>86</v>
      </c>
      <c r="C118" s="103"/>
      <c r="D118" s="103"/>
      <c r="E118" s="103"/>
      <c r="F118" s="103"/>
      <c r="G118" s="51"/>
      <c r="H118" s="59"/>
      <c r="M118" s="49" t="b">
        <v>0</v>
      </c>
    </row>
    <row r="119" spans="1:14" ht="29.15" customHeight="1">
      <c r="A119" s="1">
        <v>60</v>
      </c>
      <c r="B119" s="98" t="s">
        <v>87</v>
      </c>
      <c r="C119" s="99"/>
      <c r="D119" s="99"/>
      <c r="E119" s="99"/>
      <c r="F119" s="99"/>
      <c r="G119" s="52"/>
      <c r="H119" s="60"/>
      <c r="M119" s="49" t="b">
        <v>0</v>
      </c>
    </row>
    <row r="120" spans="1:14" ht="29.15" customHeight="1">
      <c r="A120" s="1">
        <v>61</v>
      </c>
      <c r="B120" s="98" t="s">
        <v>88</v>
      </c>
      <c r="C120" s="99"/>
      <c r="D120" s="99"/>
      <c r="E120" s="99"/>
      <c r="F120" s="99"/>
      <c r="G120" s="52"/>
      <c r="H120" s="60"/>
      <c r="M120" s="49" t="b">
        <v>0</v>
      </c>
    </row>
    <row r="121" spans="1:14" ht="29.15" customHeight="1">
      <c r="A121" s="1">
        <v>62</v>
      </c>
      <c r="B121" s="98" t="s">
        <v>89</v>
      </c>
      <c r="C121" s="99"/>
      <c r="D121" s="99"/>
      <c r="E121" s="99"/>
      <c r="F121" s="99"/>
      <c r="G121" s="52"/>
      <c r="H121" s="60"/>
      <c r="M121" s="49" t="b">
        <v>0</v>
      </c>
    </row>
    <row r="122" spans="1:14" ht="30" customHeight="1">
      <c r="A122" s="1">
        <v>63</v>
      </c>
      <c r="B122" s="98" t="s">
        <v>90</v>
      </c>
      <c r="C122" s="99"/>
      <c r="D122" s="99"/>
      <c r="E122" s="99"/>
      <c r="F122" s="99"/>
      <c r="G122" s="52"/>
      <c r="H122" s="60"/>
      <c r="M122" s="49" t="b">
        <v>0</v>
      </c>
    </row>
    <row r="123" spans="1:14" ht="29.15" customHeight="1">
      <c r="A123" s="1">
        <v>64</v>
      </c>
      <c r="B123" s="104" t="s">
        <v>91</v>
      </c>
      <c r="C123" s="105"/>
      <c r="D123" s="105"/>
      <c r="E123" s="105"/>
      <c r="F123" s="105"/>
      <c r="G123" s="53"/>
      <c r="H123" s="61"/>
      <c r="M123" s="49" t="b">
        <v>0</v>
      </c>
    </row>
    <row r="124" spans="1:14" s="4" customFormat="1" ht="15.5">
      <c r="B124" s="79" t="s">
        <v>17</v>
      </c>
      <c r="C124" s="80"/>
      <c r="D124" s="80"/>
      <c r="E124" s="80" t="s">
        <v>36</v>
      </c>
      <c r="F124" s="80"/>
      <c r="G124" s="80" t="str">
        <f>IF(M124&gt;6.9,"Uitmuntend",(IF(M124&gt;3.9,"Goed","Standaard")))</f>
        <v>Standaard</v>
      </c>
      <c r="H124" s="82" t="s">
        <v>107</v>
      </c>
      <c r="I124" s="50"/>
      <c r="J124" s="50"/>
      <c r="K124" s="50"/>
      <c r="L124" s="50" t="s">
        <v>105</v>
      </c>
      <c r="M124" s="50">
        <f>COUNTIF(M125:M133,TRUE)</f>
        <v>0</v>
      </c>
      <c r="N124" s="50"/>
    </row>
    <row r="125" spans="1:14" ht="29.15" customHeight="1">
      <c r="A125" s="1">
        <v>65</v>
      </c>
      <c r="B125" s="102" t="s">
        <v>92</v>
      </c>
      <c r="C125" s="103"/>
      <c r="D125" s="103"/>
      <c r="E125" s="103"/>
      <c r="F125" s="103"/>
      <c r="G125" s="51"/>
      <c r="H125" s="59"/>
      <c r="M125" s="49" t="b">
        <v>0</v>
      </c>
    </row>
    <row r="126" spans="1:14" ht="29.15" customHeight="1">
      <c r="A126" s="1">
        <v>66</v>
      </c>
      <c r="B126" s="98" t="s">
        <v>93</v>
      </c>
      <c r="C126" s="99"/>
      <c r="D126" s="99"/>
      <c r="E126" s="99"/>
      <c r="F126" s="99"/>
      <c r="G126" s="52"/>
      <c r="H126" s="60"/>
      <c r="M126" s="49" t="b">
        <v>0</v>
      </c>
    </row>
    <row r="127" spans="1:14" ht="29.15" customHeight="1">
      <c r="A127" s="1">
        <v>67</v>
      </c>
      <c r="B127" s="98" t="s">
        <v>94</v>
      </c>
      <c r="C127" s="99"/>
      <c r="D127" s="99"/>
      <c r="E127" s="99"/>
      <c r="F127" s="99"/>
      <c r="G127" s="52"/>
      <c r="H127" s="60"/>
      <c r="M127" s="49" t="b">
        <v>0</v>
      </c>
    </row>
    <row r="128" spans="1:14" ht="29.15" customHeight="1">
      <c r="A128" s="1">
        <v>68</v>
      </c>
      <c r="B128" s="98" t="s">
        <v>95</v>
      </c>
      <c r="C128" s="99"/>
      <c r="D128" s="99"/>
      <c r="E128" s="99"/>
      <c r="F128" s="99"/>
      <c r="G128" s="52"/>
      <c r="H128" s="60"/>
      <c r="M128" s="49" t="b">
        <v>0</v>
      </c>
    </row>
    <row r="129" spans="1:13" ht="35.25" customHeight="1">
      <c r="A129" s="1">
        <v>69</v>
      </c>
      <c r="B129" s="98" t="s">
        <v>96</v>
      </c>
      <c r="C129" s="99"/>
      <c r="D129" s="99"/>
      <c r="E129" s="99"/>
      <c r="F129" s="99"/>
      <c r="G129" s="52"/>
      <c r="H129" s="60"/>
      <c r="M129" s="49" t="b">
        <v>0</v>
      </c>
    </row>
    <row r="130" spans="1:13" ht="19.5" customHeight="1">
      <c r="A130" s="1">
        <v>70</v>
      </c>
      <c r="B130" s="98" t="s">
        <v>97</v>
      </c>
      <c r="C130" s="99"/>
      <c r="D130" s="99"/>
      <c r="E130" s="99"/>
      <c r="F130" s="99"/>
      <c r="G130" s="52"/>
      <c r="H130" s="60"/>
      <c r="M130" s="49" t="b">
        <v>0</v>
      </c>
    </row>
    <row r="131" spans="1:13" ht="18" customHeight="1">
      <c r="A131" s="1">
        <v>71</v>
      </c>
      <c r="B131" s="98" t="s">
        <v>98</v>
      </c>
      <c r="C131" s="99"/>
      <c r="D131" s="99"/>
      <c r="E131" s="99"/>
      <c r="F131" s="99"/>
      <c r="G131" s="52"/>
      <c r="H131" s="60"/>
      <c r="M131" s="49" t="b">
        <v>0</v>
      </c>
    </row>
    <row r="132" spans="1:13" ht="29.15" customHeight="1">
      <c r="A132" s="1">
        <v>72</v>
      </c>
      <c r="B132" s="98" t="s">
        <v>99</v>
      </c>
      <c r="C132" s="99"/>
      <c r="D132" s="99"/>
      <c r="E132" s="99"/>
      <c r="F132" s="99"/>
      <c r="G132" s="52"/>
      <c r="H132" s="60"/>
      <c r="M132" s="49" t="b">
        <v>0</v>
      </c>
    </row>
    <row r="133" spans="1:13" ht="29.15" customHeight="1" thickBot="1">
      <c r="A133" s="1">
        <v>73</v>
      </c>
      <c r="B133" s="100" t="s">
        <v>91</v>
      </c>
      <c r="C133" s="101"/>
      <c r="D133" s="101"/>
      <c r="E133" s="101"/>
      <c r="F133" s="101"/>
      <c r="G133" s="54"/>
      <c r="H133" s="62"/>
      <c r="M133" s="49" t="b">
        <v>0</v>
      </c>
    </row>
    <row r="134" spans="1:13">
      <c r="H134" s="49"/>
    </row>
    <row r="135" spans="1:13">
      <c r="H135" s="49"/>
    </row>
    <row r="136" spans="1:13">
      <c r="H136" s="49"/>
    </row>
    <row r="137" spans="1:13">
      <c r="H137" s="49"/>
    </row>
    <row r="138" spans="1:13">
      <c r="H138" s="49"/>
    </row>
    <row r="139" spans="1:13">
      <c r="H139" s="49"/>
    </row>
    <row r="140" spans="1:13">
      <c r="H140" s="49"/>
    </row>
    <row r="141" spans="1:13">
      <c r="H141" s="49"/>
    </row>
    <row r="142" spans="1:13">
      <c r="H142" s="49"/>
    </row>
    <row r="143" spans="1:13">
      <c r="H143" s="49"/>
    </row>
    <row r="144" spans="1:13">
      <c r="H144" s="49"/>
    </row>
  </sheetData>
  <sheetProtection formatRows="0" selectLockedCells="1"/>
  <mergeCells count="75">
    <mergeCell ref="C113:F113"/>
    <mergeCell ref="C114:F114"/>
    <mergeCell ref="C115:F115"/>
    <mergeCell ref="C107:F107"/>
    <mergeCell ref="C108:F108"/>
    <mergeCell ref="C109:F109"/>
    <mergeCell ref="C110:F110"/>
    <mergeCell ref="C111:F111"/>
    <mergeCell ref="C103:F103"/>
    <mergeCell ref="C104:F104"/>
    <mergeCell ref="C105:F105"/>
    <mergeCell ref="C106:F106"/>
    <mergeCell ref="C112:F112"/>
    <mergeCell ref="B56:F56"/>
    <mergeCell ref="B42:F42"/>
    <mergeCell ref="B43:F43"/>
    <mergeCell ref="B44:F44"/>
    <mergeCell ref="B45:F45"/>
    <mergeCell ref="B47:F47"/>
    <mergeCell ref="B48:F48"/>
    <mergeCell ref="B49:F49"/>
    <mergeCell ref="B50:F50"/>
    <mergeCell ref="B51:F51"/>
    <mergeCell ref="B54:F54"/>
    <mergeCell ref="B55:F55"/>
    <mergeCell ref="C78:F78"/>
    <mergeCell ref="B57:F57"/>
    <mergeCell ref="B58:F58"/>
    <mergeCell ref="B59:F59"/>
    <mergeCell ref="B61:F61"/>
    <mergeCell ref="B62:F62"/>
    <mergeCell ref="B68:F68"/>
    <mergeCell ref="B69:F69"/>
    <mergeCell ref="B71:F71"/>
    <mergeCell ref="B72:F72"/>
    <mergeCell ref="B74:F74"/>
    <mergeCell ref="B75:F75"/>
    <mergeCell ref="C90:F90"/>
    <mergeCell ref="C79:F79"/>
    <mergeCell ref="C80:F80"/>
    <mergeCell ref="C81:F81"/>
    <mergeCell ref="C82:F82"/>
    <mergeCell ref="C83:F83"/>
    <mergeCell ref="C84:F84"/>
    <mergeCell ref="C85:F85"/>
    <mergeCell ref="C86:F86"/>
    <mergeCell ref="C87:F87"/>
    <mergeCell ref="C88:F88"/>
    <mergeCell ref="C89:F89"/>
    <mergeCell ref="C98:F98"/>
    <mergeCell ref="C99:F99"/>
    <mergeCell ref="C100:F100"/>
    <mergeCell ref="C101:F101"/>
    <mergeCell ref="C102:F102"/>
    <mergeCell ref="B118:F118"/>
    <mergeCell ref="B119:F119"/>
    <mergeCell ref="B120:F120"/>
    <mergeCell ref="B121:F121"/>
    <mergeCell ref="B122:F122"/>
    <mergeCell ref="B13:C13"/>
    <mergeCell ref="B131:F131"/>
    <mergeCell ref="B132:F132"/>
    <mergeCell ref="B133:F133"/>
    <mergeCell ref="B125:F125"/>
    <mergeCell ref="B126:F126"/>
    <mergeCell ref="B127:F127"/>
    <mergeCell ref="B128:F128"/>
    <mergeCell ref="B129:F129"/>
    <mergeCell ref="B130:F130"/>
    <mergeCell ref="B123:F123"/>
    <mergeCell ref="C91:F91"/>
    <mergeCell ref="C92:F92"/>
    <mergeCell ref="C93:F93"/>
    <mergeCell ref="C94:F94"/>
    <mergeCell ref="C95:F95"/>
  </mergeCells>
  <pageMargins left="0.25" right="0.25" top="0.75" bottom="0.75" header="0.3" footer="0.3"/>
  <pageSetup scale="64" fitToHeight="0" orientation="portrait" r:id="rId1"/>
  <headerFooter>
    <oddFooter>&amp;L&amp;"Neutra Text,Standaard"Rekentool Specifieke Gebouwlevensduur&amp;R&amp;"Neutra Text,Standaard"Pagina &amp;P van &amp;N</oddFooter>
  </headerFooter>
  <rowBreaks count="3" manualBreakCount="3">
    <brk id="37" max="16383" man="1"/>
    <brk id="63" max="16383"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6</xdr:col>
                    <xdr:colOff>209550</xdr:colOff>
                    <xdr:row>44</xdr:row>
                    <xdr:rowOff>127000</xdr:rowOff>
                  </from>
                  <to>
                    <xdr:col>6</xdr:col>
                    <xdr:colOff>546100</xdr:colOff>
                    <xdr:row>44</xdr:row>
                    <xdr:rowOff>361950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6</xdr:col>
                    <xdr:colOff>209550</xdr:colOff>
                    <xdr:row>43</xdr:row>
                    <xdr:rowOff>127000</xdr:rowOff>
                  </from>
                  <to>
                    <xdr:col>6</xdr:col>
                    <xdr:colOff>546100</xdr:colOff>
                    <xdr:row>44</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6</xdr:col>
                    <xdr:colOff>209550</xdr:colOff>
                    <xdr:row>42</xdr:row>
                    <xdr:rowOff>127000</xdr:rowOff>
                  </from>
                  <to>
                    <xdr:col>6</xdr:col>
                    <xdr:colOff>546100</xdr:colOff>
                    <xdr:row>42</xdr:row>
                    <xdr:rowOff>361950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6</xdr:col>
                    <xdr:colOff>209550</xdr:colOff>
                    <xdr:row>41</xdr:row>
                    <xdr:rowOff>127000</xdr:rowOff>
                  </from>
                  <to>
                    <xdr:col>6</xdr:col>
                    <xdr:colOff>546100</xdr:colOff>
                    <xdr:row>42</xdr:row>
                    <xdr:rowOff>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6</xdr:col>
                    <xdr:colOff>209550</xdr:colOff>
                    <xdr:row>49</xdr:row>
                    <xdr:rowOff>127000</xdr:rowOff>
                  </from>
                  <to>
                    <xdr:col>6</xdr:col>
                    <xdr:colOff>546100</xdr:colOff>
                    <xdr:row>49</xdr:row>
                    <xdr:rowOff>361950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6</xdr:col>
                    <xdr:colOff>209550</xdr:colOff>
                    <xdr:row>48</xdr:row>
                    <xdr:rowOff>127000</xdr:rowOff>
                  </from>
                  <to>
                    <xdr:col>6</xdr:col>
                    <xdr:colOff>546100</xdr:colOff>
                    <xdr:row>49</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6</xdr:col>
                    <xdr:colOff>209550</xdr:colOff>
                    <xdr:row>46</xdr:row>
                    <xdr:rowOff>241300</xdr:rowOff>
                  </from>
                  <to>
                    <xdr:col>6</xdr:col>
                    <xdr:colOff>546100</xdr:colOff>
                    <xdr:row>46</xdr:row>
                    <xdr:rowOff>476250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6</xdr:col>
                    <xdr:colOff>209550</xdr:colOff>
                    <xdr:row>46</xdr:row>
                    <xdr:rowOff>12700</xdr:rowOff>
                  </from>
                  <to>
                    <xdr:col>6</xdr:col>
                    <xdr:colOff>546100</xdr:colOff>
                    <xdr:row>46</xdr:row>
                    <xdr:rowOff>247650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6</xdr:col>
                    <xdr:colOff>209550</xdr:colOff>
                    <xdr:row>50</xdr:row>
                    <xdr:rowOff>127000</xdr:rowOff>
                  </from>
                  <to>
                    <xdr:col>6</xdr:col>
                    <xdr:colOff>546100</xdr:colOff>
                    <xdr:row>50</xdr:row>
                    <xdr:rowOff>361950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6</xdr:col>
                    <xdr:colOff>209550</xdr:colOff>
                    <xdr:row>55</xdr:row>
                    <xdr:rowOff>755650</xdr:rowOff>
                  </from>
                  <to>
                    <xdr:col>6</xdr:col>
                    <xdr:colOff>546100</xdr:colOff>
                    <xdr:row>57</xdr:row>
                    <xdr:rowOff>12700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6</xdr:col>
                    <xdr:colOff>209550</xdr:colOff>
                    <xdr:row>55</xdr:row>
                    <xdr:rowOff>127000</xdr:rowOff>
                  </from>
                  <to>
                    <xdr:col>6</xdr:col>
                    <xdr:colOff>546100</xdr:colOff>
                    <xdr:row>55</xdr:row>
                    <xdr:rowOff>361950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6</xdr:col>
                    <xdr:colOff>209550</xdr:colOff>
                    <xdr:row>54</xdr:row>
                    <xdr:rowOff>127000</xdr:rowOff>
                  </from>
                  <to>
                    <xdr:col>6</xdr:col>
                    <xdr:colOff>546100</xdr:colOff>
                    <xdr:row>54</xdr:row>
                    <xdr:rowOff>361950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6</xdr:col>
                    <xdr:colOff>209550</xdr:colOff>
                    <xdr:row>53</xdr:row>
                    <xdr:rowOff>127000</xdr:rowOff>
                  </from>
                  <to>
                    <xdr:col>6</xdr:col>
                    <xdr:colOff>546100</xdr:colOff>
                    <xdr:row>53</xdr:row>
                    <xdr:rowOff>361950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6</xdr:col>
                    <xdr:colOff>209550</xdr:colOff>
                    <xdr:row>58</xdr:row>
                    <xdr:rowOff>127000</xdr:rowOff>
                  </from>
                  <to>
                    <xdr:col>6</xdr:col>
                    <xdr:colOff>546100</xdr:colOff>
                    <xdr:row>58</xdr:row>
                    <xdr:rowOff>361950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6</xdr:col>
                    <xdr:colOff>209550</xdr:colOff>
                    <xdr:row>57</xdr:row>
                    <xdr:rowOff>127000</xdr:rowOff>
                  </from>
                  <to>
                    <xdr:col>6</xdr:col>
                    <xdr:colOff>546100</xdr:colOff>
                    <xdr:row>57</xdr:row>
                    <xdr:rowOff>361950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6</xdr:col>
                    <xdr:colOff>209550</xdr:colOff>
                    <xdr:row>61</xdr:row>
                    <xdr:rowOff>127000</xdr:rowOff>
                  </from>
                  <to>
                    <xdr:col>6</xdr:col>
                    <xdr:colOff>546100</xdr:colOff>
                    <xdr:row>61</xdr:row>
                    <xdr:rowOff>361950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6</xdr:col>
                    <xdr:colOff>209550</xdr:colOff>
                    <xdr:row>60</xdr:row>
                    <xdr:rowOff>127000</xdr:rowOff>
                  </from>
                  <to>
                    <xdr:col>6</xdr:col>
                    <xdr:colOff>546100</xdr:colOff>
                    <xdr:row>60</xdr:row>
                    <xdr:rowOff>361950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6</xdr:col>
                    <xdr:colOff>209550</xdr:colOff>
                    <xdr:row>68</xdr:row>
                    <xdr:rowOff>127000</xdr:rowOff>
                  </from>
                  <to>
                    <xdr:col>6</xdr:col>
                    <xdr:colOff>546100</xdr:colOff>
                    <xdr:row>69</xdr:row>
                    <xdr:rowOff>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6</xdr:col>
                    <xdr:colOff>209550</xdr:colOff>
                    <xdr:row>67</xdr:row>
                    <xdr:rowOff>0</xdr:rowOff>
                  </from>
                  <to>
                    <xdr:col>6</xdr:col>
                    <xdr:colOff>546100</xdr:colOff>
                    <xdr:row>67</xdr:row>
                    <xdr:rowOff>241300</xdr:rowOff>
                  </to>
                </anchor>
              </controlPr>
            </control>
          </mc:Choice>
        </mc:AlternateContent>
        <mc:AlternateContent xmlns:mc="http://schemas.openxmlformats.org/markup-compatibility/2006">
          <mc:Choice Requires="x14">
            <control shapeId="4118" r:id="rId23" name="Check Box 22">
              <controlPr defaultSize="0" autoFill="0" autoLine="0" autoPict="0">
                <anchor moveWithCells="1">
                  <from>
                    <xdr:col>6</xdr:col>
                    <xdr:colOff>209550</xdr:colOff>
                    <xdr:row>71</xdr:row>
                    <xdr:rowOff>88900</xdr:rowOff>
                  </from>
                  <to>
                    <xdr:col>6</xdr:col>
                    <xdr:colOff>546100</xdr:colOff>
                    <xdr:row>71</xdr:row>
                    <xdr:rowOff>323850</xdr:rowOff>
                  </to>
                </anchor>
              </controlPr>
            </control>
          </mc:Choice>
        </mc:AlternateContent>
        <mc:AlternateContent xmlns:mc="http://schemas.openxmlformats.org/markup-compatibility/2006">
          <mc:Choice Requires="x14">
            <control shapeId="4119" r:id="rId24" name="Check Box 23">
              <controlPr defaultSize="0" autoFill="0" autoLine="0" autoPict="0">
                <anchor moveWithCells="1">
                  <from>
                    <xdr:col>6</xdr:col>
                    <xdr:colOff>209550</xdr:colOff>
                    <xdr:row>70</xdr:row>
                    <xdr:rowOff>127000</xdr:rowOff>
                  </from>
                  <to>
                    <xdr:col>6</xdr:col>
                    <xdr:colOff>546100</xdr:colOff>
                    <xdr:row>70</xdr:row>
                    <xdr:rowOff>361950</xdr:rowOff>
                  </to>
                </anchor>
              </controlPr>
            </control>
          </mc:Choice>
        </mc:AlternateContent>
        <mc:AlternateContent xmlns:mc="http://schemas.openxmlformats.org/markup-compatibility/2006">
          <mc:Choice Requires="x14">
            <control shapeId="4120" r:id="rId25" name="Check Box 24">
              <controlPr defaultSize="0" autoFill="0" autoLine="0" autoPict="0">
                <anchor moveWithCells="1">
                  <from>
                    <xdr:col>6</xdr:col>
                    <xdr:colOff>209550</xdr:colOff>
                    <xdr:row>74</xdr:row>
                    <xdr:rowOff>127000</xdr:rowOff>
                  </from>
                  <to>
                    <xdr:col>6</xdr:col>
                    <xdr:colOff>546100</xdr:colOff>
                    <xdr:row>75</xdr:row>
                    <xdr:rowOff>0</xdr:rowOff>
                  </to>
                </anchor>
              </controlPr>
            </control>
          </mc:Choice>
        </mc:AlternateContent>
        <mc:AlternateContent xmlns:mc="http://schemas.openxmlformats.org/markup-compatibility/2006">
          <mc:Choice Requires="x14">
            <control shapeId="4121" r:id="rId26" name="Check Box 25">
              <controlPr defaultSize="0" autoFill="0" autoLine="0" autoPict="0">
                <anchor moveWithCells="1">
                  <from>
                    <xdr:col>6</xdr:col>
                    <xdr:colOff>209550</xdr:colOff>
                    <xdr:row>73</xdr:row>
                    <xdr:rowOff>127000</xdr:rowOff>
                  </from>
                  <to>
                    <xdr:col>6</xdr:col>
                    <xdr:colOff>546100</xdr:colOff>
                    <xdr:row>73</xdr:row>
                    <xdr:rowOff>361950</xdr:rowOff>
                  </to>
                </anchor>
              </controlPr>
            </control>
          </mc:Choice>
        </mc:AlternateContent>
        <mc:AlternateContent xmlns:mc="http://schemas.openxmlformats.org/markup-compatibility/2006">
          <mc:Choice Requires="x14">
            <control shapeId="4124" r:id="rId27" name="Check Box 28">
              <controlPr defaultSize="0" autoFill="0" autoLine="0" autoPict="0">
                <anchor moveWithCells="1">
                  <from>
                    <xdr:col>6</xdr:col>
                    <xdr:colOff>209550</xdr:colOff>
                    <xdr:row>76</xdr:row>
                    <xdr:rowOff>184150</xdr:rowOff>
                  </from>
                  <to>
                    <xdr:col>6</xdr:col>
                    <xdr:colOff>546100</xdr:colOff>
                    <xdr:row>77</xdr:row>
                    <xdr:rowOff>209550</xdr:rowOff>
                  </to>
                </anchor>
              </controlPr>
            </control>
          </mc:Choice>
        </mc:AlternateContent>
        <mc:AlternateContent xmlns:mc="http://schemas.openxmlformats.org/markup-compatibility/2006">
          <mc:Choice Requires="x14">
            <control shapeId="4127" r:id="rId28" name="Check Box 31">
              <controlPr defaultSize="0" autoFill="0" autoLine="0" autoPict="0">
                <anchor moveWithCells="1">
                  <from>
                    <xdr:col>6</xdr:col>
                    <xdr:colOff>209550</xdr:colOff>
                    <xdr:row>80</xdr:row>
                    <xdr:rowOff>12700</xdr:rowOff>
                  </from>
                  <to>
                    <xdr:col>6</xdr:col>
                    <xdr:colOff>546100</xdr:colOff>
                    <xdr:row>80</xdr:row>
                    <xdr:rowOff>247650</xdr:rowOff>
                  </to>
                </anchor>
              </controlPr>
            </control>
          </mc:Choice>
        </mc:AlternateContent>
        <mc:AlternateContent xmlns:mc="http://schemas.openxmlformats.org/markup-compatibility/2006">
          <mc:Choice Requires="x14">
            <control shapeId="4128" r:id="rId29" name="Check Box 32">
              <controlPr defaultSize="0" autoFill="0" autoLine="0" autoPict="0">
                <anchor moveWithCells="1">
                  <from>
                    <xdr:col>6</xdr:col>
                    <xdr:colOff>209550</xdr:colOff>
                    <xdr:row>81</xdr:row>
                    <xdr:rowOff>12700</xdr:rowOff>
                  </from>
                  <to>
                    <xdr:col>6</xdr:col>
                    <xdr:colOff>546100</xdr:colOff>
                    <xdr:row>81</xdr:row>
                    <xdr:rowOff>247650</xdr:rowOff>
                  </to>
                </anchor>
              </controlPr>
            </control>
          </mc:Choice>
        </mc:AlternateContent>
        <mc:AlternateContent xmlns:mc="http://schemas.openxmlformats.org/markup-compatibility/2006">
          <mc:Choice Requires="x14">
            <control shapeId="4129" r:id="rId30" name="Check Box 33">
              <controlPr defaultSize="0" autoFill="0" autoLine="0" autoPict="0">
                <anchor moveWithCells="1">
                  <from>
                    <xdr:col>6</xdr:col>
                    <xdr:colOff>209550</xdr:colOff>
                    <xdr:row>82</xdr:row>
                    <xdr:rowOff>12700</xdr:rowOff>
                  </from>
                  <to>
                    <xdr:col>6</xdr:col>
                    <xdr:colOff>546100</xdr:colOff>
                    <xdr:row>82</xdr:row>
                    <xdr:rowOff>247650</xdr:rowOff>
                  </to>
                </anchor>
              </controlPr>
            </control>
          </mc:Choice>
        </mc:AlternateContent>
        <mc:AlternateContent xmlns:mc="http://schemas.openxmlformats.org/markup-compatibility/2006">
          <mc:Choice Requires="x14">
            <control shapeId="4130" r:id="rId31" name="Check Box 34">
              <controlPr defaultSize="0" autoFill="0" autoLine="0" autoPict="0">
                <anchor moveWithCells="1">
                  <from>
                    <xdr:col>6</xdr:col>
                    <xdr:colOff>209550</xdr:colOff>
                    <xdr:row>82</xdr:row>
                    <xdr:rowOff>361950</xdr:rowOff>
                  </from>
                  <to>
                    <xdr:col>6</xdr:col>
                    <xdr:colOff>546100</xdr:colOff>
                    <xdr:row>84</xdr:row>
                    <xdr:rowOff>25400</xdr:rowOff>
                  </to>
                </anchor>
              </controlPr>
            </control>
          </mc:Choice>
        </mc:AlternateContent>
        <mc:AlternateContent xmlns:mc="http://schemas.openxmlformats.org/markup-compatibility/2006">
          <mc:Choice Requires="x14">
            <control shapeId="4131" r:id="rId32" name="Check Box 35">
              <controlPr defaultSize="0" autoFill="0" autoLine="0" autoPict="0">
                <anchor moveWithCells="1">
                  <from>
                    <xdr:col>6</xdr:col>
                    <xdr:colOff>209550</xdr:colOff>
                    <xdr:row>83</xdr:row>
                    <xdr:rowOff>171450</xdr:rowOff>
                  </from>
                  <to>
                    <xdr:col>6</xdr:col>
                    <xdr:colOff>546100</xdr:colOff>
                    <xdr:row>85</xdr:row>
                    <xdr:rowOff>19050</xdr:rowOff>
                  </to>
                </anchor>
              </controlPr>
            </control>
          </mc:Choice>
        </mc:AlternateContent>
        <mc:AlternateContent xmlns:mc="http://schemas.openxmlformats.org/markup-compatibility/2006">
          <mc:Choice Requires="x14">
            <control shapeId="4132" r:id="rId33" name="Check Box 36">
              <controlPr defaultSize="0" autoFill="0" autoLine="0" autoPict="0">
                <anchor moveWithCells="1">
                  <from>
                    <xdr:col>6</xdr:col>
                    <xdr:colOff>209550</xdr:colOff>
                    <xdr:row>85</xdr:row>
                    <xdr:rowOff>12700</xdr:rowOff>
                  </from>
                  <to>
                    <xdr:col>6</xdr:col>
                    <xdr:colOff>546100</xdr:colOff>
                    <xdr:row>85</xdr:row>
                    <xdr:rowOff>247650</xdr:rowOff>
                  </to>
                </anchor>
              </controlPr>
            </control>
          </mc:Choice>
        </mc:AlternateContent>
        <mc:AlternateContent xmlns:mc="http://schemas.openxmlformats.org/markup-compatibility/2006">
          <mc:Choice Requires="x14">
            <control shapeId="4133" r:id="rId34" name="Check Box 37">
              <controlPr defaultSize="0" autoFill="0" autoLine="0" autoPict="0">
                <anchor moveWithCells="1">
                  <from>
                    <xdr:col>6</xdr:col>
                    <xdr:colOff>209550</xdr:colOff>
                    <xdr:row>86</xdr:row>
                    <xdr:rowOff>12700</xdr:rowOff>
                  </from>
                  <to>
                    <xdr:col>6</xdr:col>
                    <xdr:colOff>546100</xdr:colOff>
                    <xdr:row>86</xdr:row>
                    <xdr:rowOff>247650</xdr:rowOff>
                  </to>
                </anchor>
              </controlPr>
            </control>
          </mc:Choice>
        </mc:AlternateContent>
        <mc:AlternateContent xmlns:mc="http://schemas.openxmlformats.org/markup-compatibility/2006">
          <mc:Choice Requires="x14">
            <control shapeId="4134" r:id="rId35" name="Check Box 38">
              <controlPr defaultSize="0" autoFill="0" autoLine="0" autoPict="0">
                <anchor moveWithCells="1">
                  <from>
                    <xdr:col>6</xdr:col>
                    <xdr:colOff>209550</xdr:colOff>
                    <xdr:row>86</xdr:row>
                    <xdr:rowOff>361950</xdr:rowOff>
                  </from>
                  <to>
                    <xdr:col>6</xdr:col>
                    <xdr:colOff>546100</xdr:colOff>
                    <xdr:row>88</xdr:row>
                    <xdr:rowOff>25400</xdr:rowOff>
                  </to>
                </anchor>
              </controlPr>
            </control>
          </mc:Choice>
        </mc:AlternateContent>
        <mc:AlternateContent xmlns:mc="http://schemas.openxmlformats.org/markup-compatibility/2006">
          <mc:Choice Requires="x14">
            <control shapeId="4135" r:id="rId36" name="Check Box 39">
              <controlPr defaultSize="0" autoFill="0" autoLine="0" autoPict="0">
                <anchor moveWithCells="1">
                  <from>
                    <xdr:col>6</xdr:col>
                    <xdr:colOff>209550</xdr:colOff>
                    <xdr:row>87</xdr:row>
                    <xdr:rowOff>171450</xdr:rowOff>
                  </from>
                  <to>
                    <xdr:col>6</xdr:col>
                    <xdr:colOff>546100</xdr:colOff>
                    <xdr:row>89</xdr:row>
                    <xdr:rowOff>19050</xdr:rowOff>
                  </to>
                </anchor>
              </controlPr>
            </control>
          </mc:Choice>
        </mc:AlternateContent>
        <mc:AlternateContent xmlns:mc="http://schemas.openxmlformats.org/markup-compatibility/2006">
          <mc:Choice Requires="x14">
            <control shapeId="4136" r:id="rId37" name="Check Box 40">
              <controlPr defaultSize="0" autoFill="0" autoLine="0" autoPict="0">
                <anchor moveWithCells="1">
                  <from>
                    <xdr:col>6</xdr:col>
                    <xdr:colOff>209550</xdr:colOff>
                    <xdr:row>89</xdr:row>
                    <xdr:rowOff>12700</xdr:rowOff>
                  </from>
                  <to>
                    <xdr:col>6</xdr:col>
                    <xdr:colOff>546100</xdr:colOff>
                    <xdr:row>89</xdr:row>
                    <xdr:rowOff>247650</xdr:rowOff>
                  </to>
                </anchor>
              </controlPr>
            </control>
          </mc:Choice>
        </mc:AlternateContent>
        <mc:AlternateContent xmlns:mc="http://schemas.openxmlformats.org/markup-compatibility/2006">
          <mc:Choice Requires="x14">
            <control shapeId="4137" r:id="rId38" name="Check Box 41">
              <controlPr defaultSize="0" autoFill="0" autoLine="0" autoPict="0">
                <anchor moveWithCells="1">
                  <from>
                    <xdr:col>6</xdr:col>
                    <xdr:colOff>209550</xdr:colOff>
                    <xdr:row>89</xdr:row>
                    <xdr:rowOff>361950</xdr:rowOff>
                  </from>
                  <to>
                    <xdr:col>6</xdr:col>
                    <xdr:colOff>546100</xdr:colOff>
                    <xdr:row>91</xdr:row>
                    <xdr:rowOff>25400</xdr:rowOff>
                  </to>
                </anchor>
              </controlPr>
            </control>
          </mc:Choice>
        </mc:AlternateContent>
        <mc:AlternateContent xmlns:mc="http://schemas.openxmlformats.org/markup-compatibility/2006">
          <mc:Choice Requires="x14">
            <control shapeId="4138" r:id="rId39" name="Check Box 42">
              <controlPr defaultSize="0" autoFill="0" autoLine="0" autoPict="0">
                <anchor moveWithCells="1">
                  <from>
                    <xdr:col>6</xdr:col>
                    <xdr:colOff>209550</xdr:colOff>
                    <xdr:row>90</xdr:row>
                    <xdr:rowOff>171450</xdr:rowOff>
                  </from>
                  <to>
                    <xdr:col>6</xdr:col>
                    <xdr:colOff>546100</xdr:colOff>
                    <xdr:row>92</xdr:row>
                    <xdr:rowOff>19050</xdr:rowOff>
                  </to>
                </anchor>
              </controlPr>
            </control>
          </mc:Choice>
        </mc:AlternateContent>
        <mc:AlternateContent xmlns:mc="http://schemas.openxmlformats.org/markup-compatibility/2006">
          <mc:Choice Requires="x14">
            <control shapeId="4139" r:id="rId40" name="Check Box 43">
              <controlPr defaultSize="0" autoFill="0" autoLine="0" autoPict="0">
                <anchor moveWithCells="1">
                  <from>
                    <xdr:col>6</xdr:col>
                    <xdr:colOff>209550</xdr:colOff>
                    <xdr:row>91</xdr:row>
                    <xdr:rowOff>171450</xdr:rowOff>
                  </from>
                  <to>
                    <xdr:col>6</xdr:col>
                    <xdr:colOff>546100</xdr:colOff>
                    <xdr:row>93</xdr:row>
                    <xdr:rowOff>19050</xdr:rowOff>
                  </to>
                </anchor>
              </controlPr>
            </control>
          </mc:Choice>
        </mc:AlternateContent>
        <mc:AlternateContent xmlns:mc="http://schemas.openxmlformats.org/markup-compatibility/2006">
          <mc:Choice Requires="x14">
            <control shapeId="4140" r:id="rId41" name="Check Box 44">
              <controlPr defaultSize="0" autoFill="0" autoLine="0" autoPict="0">
                <anchor moveWithCells="1">
                  <from>
                    <xdr:col>6</xdr:col>
                    <xdr:colOff>209550</xdr:colOff>
                    <xdr:row>93</xdr:row>
                    <xdr:rowOff>12700</xdr:rowOff>
                  </from>
                  <to>
                    <xdr:col>6</xdr:col>
                    <xdr:colOff>546100</xdr:colOff>
                    <xdr:row>93</xdr:row>
                    <xdr:rowOff>247650</xdr:rowOff>
                  </to>
                </anchor>
              </controlPr>
            </control>
          </mc:Choice>
        </mc:AlternateContent>
        <mc:AlternateContent xmlns:mc="http://schemas.openxmlformats.org/markup-compatibility/2006">
          <mc:Choice Requires="x14">
            <control shapeId="4141" r:id="rId42" name="Check Box 45">
              <controlPr defaultSize="0" autoFill="0" autoLine="0" autoPict="0">
                <anchor moveWithCells="1">
                  <from>
                    <xdr:col>6</xdr:col>
                    <xdr:colOff>209550</xdr:colOff>
                    <xdr:row>93</xdr:row>
                    <xdr:rowOff>355600</xdr:rowOff>
                  </from>
                  <to>
                    <xdr:col>6</xdr:col>
                    <xdr:colOff>546100</xdr:colOff>
                    <xdr:row>94</xdr:row>
                    <xdr:rowOff>203200</xdr:rowOff>
                  </to>
                </anchor>
              </controlPr>
            </control>
          </mc:Choice>
        </mc:AlternateContent>
        <mc:AlternateContent xmlns:mc="http://schemas.openxmlformats.org/markup-compatibility/2006">
          <mc:Choice Requires="x14">
            <control shapeId="4144" r:id="rId43" name="Check Box 48">
              <controlPr defaultSize="0" autoFill="0" autoLine="0" autoPict="0">
                <anchor moveWithCells="1">
                  <from>
                    <xdr:col>6</xdr:col>
                    <xdr:colOff>209550</xdr:colOff>
                    <xdr:row>117</xdr:row>
                    <xdr:rowOff>127000</xdr:rowOff>
                  </from>
                  <to>
                    <xdr:col>6</xdr:col>
                    <xdr:colOff>546100</xdr:colOff>
                    <xdr:row>118</xdr:row>
                    <xdr:rowOff>0</xdr:rowOff>
                  </to>
                </anchor>
              </controlPr>
            </control>
          </mc:Choice>
        </mc:AlternateContent>
        <mc:AlternateContent xmlns:mc="http://schemas.openxmlformats.org/markup-compatibility/2006">
          <mc:Choice Requires="x14">
            <control shapeId="4145" r:id="rId44" name="Check Box 49">
              <controlPr defaultSize="0" autoFill="0" autoLine="0" autoPict="0">
                <anchor moveWithCells="1">
                  <from>
                    <xdr:col>6</xdr:col>
                    <xdr:colOff>209550</xdr:colOff>
                    <xdr:row>118</xdr:row>
                    <xdr:rowOff>127000</xdr:rowOff>
                  </from>
                  <to>
                    <xdr:col>6</xdr:col>
                    <xdr:colOff>546100</xdr:colOff>
                    <xdr:row>119</xdr:row>
                    <xdr:rowOff>0</xdr:rowOff>
                  </to>
                </anchor>
              </controlPr>
            </control>
          </mc:Choice>
        </mc:AlternateContent>
        <mc:AlternateContent xmlns:mc="http://schemas.openxmlformats.org/markup-compatibility/2006">
          <mc:Choice Requires="x14">
            <control shapeId="4146" r:id="rId45" name="Check Box 50">
              <controlPr defaultSize="0" autoFill="0" autoLine="0" autoPict="0">
                <anchor moveWithCells="1">
                  <from>
                    <xdr:col>6</xdr:col>
                    <xdr:colOff>209550</xdr:colOff>
                    <xdr:row>119</xdr:row>
                    <xdr:rowOff>127000</xdr:rowOff>
                  </from>
                  <to>
                    <xdr:col>6</xdr:col>
                    <xdr:colOff>546100</xdr:colOff>
                    <xdr:row>120</xdr:row>
                    <xdr:rowOff>0</xdr:rowOff>
                  </to>
                </anchor>
              </controlPr>
            </control>
          </mc:Choice>
        </mc:AlternateContent>
        <mc:AlternateContent xmlns:mc="http://schemas.openxmlformats.org/markup-compatibility/2006">
          <mc:Choice Requires="x14">
            <control shapeId="4147" r:id="rId46" name="Check Box 51">
              <controlPr defaultSize="0" autoFill="0" autoLine="0" autoPict="0">
                <anchor moveWithCells="1">
                  <from>
                    <xdr:col>6</xdr:col>
                    <xdr:colOff>209550</xdr:colOff>
                    <xdr:row>120</xdr:row>
                    <xdr:rowOff>127000</xdr:rowOff>
                  </from>
                  <to>
                    <xdr:col>6</xdr:col>
                    <xdr:colOff>546100</xdr:colOff>
                    <xdr:row>121</xdr:row>
                    <xdr:rowOff>0</xdr:rowOff>
                  </to>
                </anchor>
              </controlPr>
            </control>
          </mc:Choice>
        </mc:AlternateContent>
        <mc:AlternateContent xmlns:mc="http://schemas.openxmlformats.org/markup-compatibility/2006">
          <mc:Choice Requires="x14">
            <control shapeId="4148" r:id="rId47" name="Check Box 52">
              <controlPr defaultSize="0" autoFill="0" autoLine="0" autoPict="0">
                <anchor moveWithCells="1">
                  <from>
                    <xdr:col>6</xdr:col>
                    <xdr:colOff>209550</xdr:colOff>
                    <xdr:row>121</xdr:row>
                    <xdr:rowOff>127000</xdr:rowOff>
                  </from>
                  <to>
                    <xdr:col>6</xdr:col>
                    <xdr:colOff>546100</xdr:colOff>
                    <xdr:row>121</xdr:row>
                    <xdr:rowOff>361950</xdr:rowOff>
                  </to>
                </anchor>
              </controlPr>
            </control>
          </mc:Choice>
        </mc:AlternateContent>
        <mc:AlternateContent xmlns:mc="http://schemas.openxmlformats.org/markup-compatibility/2006">
          <mc:Choice Requires="x14">
            <control shapeId="4149" r:id="rId48" name="Check Box 53">
              <controlPr defaultSize="0" autoFill="0" autoLine="0" autoPict="0">
                <anchor moveWithCells="1">
                  <from>
                    <xdr:col>6</xdr:col>
                    <xdr:colOff>209550</xdr:colOff>
                    <xdr:row>122</xdr:row>
                    <xdr:rowOff>127000</xdr:rowOff>
                  </from>
                  <to>
                    <xdr:col>6</xdr:col>
                    <xdr:colOff>546100</xdr:colOff>
                    <xdr:row>123</xdr:row>
                    <xdr:rowOff>0</xdr:rowOff>
                  </to>
                </anchor>
              </controlPr>
            </control>
          </mc:Choice>
        </mc:AlternateContent>
        <mc:AlternateContent xmlns:mc="http://schemas.openxmlformats.org/markup-compatibility/2006">
          <mc:Choice Requires="x14">
            <control shapeId="4150" r:id="rId49" name="Check Box 54">
              <controlPr defaultSize="0" autoFill="0" autoLine="0" autoPict="0">
                <anchor moveWithCells="1">
                  <from>
                    <xdr:col>6</xdr:col>
                    <xdr:colOff>209550</xdr:colOff>
                    <xdr:row>124</xdr:row>
                    <xdr:rowOff>127000</xdr:rowOff>
                  </from>
                  <to>
                    <xdr:col>6</xdr:col>
                    <xdr:colOff>546100</xdr:colOff>
                    <xdr:row>125</xdr:row>
                    <xdr:rowOff>0</xdr:rowOff>
                  </to>
                </anchor>
              </controlPr>
            </control>
          </mc:Choice>
        </mc:AlternateContent>
        <mc:AlternateContent xmlns:mc="http://schemas.openxmlformats.org/markup-compatibility/2006">
          <mc:Choice Requires="x14">
            <control shapeId="4151" r:id="rId50" name="Check Box 55">
              <controlPr defaultSize="0" autoFill="0" autoLine="0" autoPict="0">
                <anchor moveWithCells="1">
                  <from>
                    <xdr:col>6</xdr:col>
                    <xdr:colOff>209550</xdr:colOff>
                    <xdr:row>125</xdr:row>
                    <xdr:rowOff>127000</xdr:rowOff>
                  </from>
                  <to>
                    <xdr:col>6</xdr:col>
                    <xdr:colOff>546100</xdr:colOff>
                    <xdr:row>126</xdr:row>
                    <xdr:rowOff>0</xdr:rowOff>
                  </to>
                </anchor>
              </controlPr>
            </control>
          </mc:Choice>
        </mc:AlternateContent>
        <mc:AlternateContent xmlns:mc="http://schemas.openxmlformats.org/markup-compatibility/2006">
          <mc:Choice Requires="x14">
            <control shapeId="4152" r:id="rId51" name="Check Box 56">
              <controlPr defaultSize="0" autoFill="0" autoLine="0" autoPict="0">
                <anchor moveWithCells="1">
                  <from>
                    <xdr:col>6</xdr:col>
                    <xdr:colOff>209550</xdr:colOff>
                    <xdr:row>126</xdr:row>
                    <xdr:rowOff>127000</xdr:rowOff>
                  </from>
                  <to>
                    <xdr:col>6</xdr:col>
                    <xdr:colOff>546100</xdr:colOff>
                    <xdr:row>127</xdr:row>
                    <xdr:rowOff>0</xdr:rowOff>
                  </to>
                </anchor>
              </controlPr>
            </control>
          </mc:Choice>
        </mc:AlternateContent>
        <mc:AlternateContent xmlns:mc="http://schemas.openxmlformats.org/markup-compatibility/2006">
          <mc:Choice Requires="x14">
            <control shapeId="4153" r:id="rId52" name="Check Box 57">
              <controlPr defaultSize="0" autoFill="0" autoLine="0" autoPict="0">
                <anchor moveWithCells="1">
                  <from>
                    <xdr:col>6</xdr:col>
                    <xdr:colOff>209550</xdr:colOff>
                    <xdr:row>127</xdr:row>
                    <xdr:rowOff>127000</xdr:rowOff>
                  </from>
                  <to>
                    <xdr:col>6</xdr:col>
                    <xdr:colOff>546100</xdr:colOff>
                    <xdr:row>128</xdr:row>
                    <xdr:rowOff>0</xdr:rowOff>
                  </to>
                </anchor>
              </controlPr>
            </control>
          </mc:Choice>
        </mc:AlternateContent>
        <mc:AlternateContent xmlns:mc="http://schemas.openxmlformats.org/markup-compatibility/2006">
          <mc:Choice Requires="x14">
            <control shapeId="4154" r:id="rId53" name="Check Box 58">
              <controlPr defaultSize="0" autoFill="0" autoLine="0" autoPict="0">
                <anchor moveWithCells="1">
                  <from>
                    <xdr:col>6</xdr:col>
                    <xdr:colOff>209550</xdr:colOff>
                    <xdr:row>128</xdr:row>
                    <xdr:rowOff>127000</xdr:rowOff>
                  </from>
                  <to>
                    <xdr:col>6</xdr:col>
                    <xdr:colOff>546100</xdr:colOff>
                    <xdr:row>128</xdr:row>
                    <xdr:rowOff>361950</xdr:rowOff>
                  </to>
                </anchor>
              </controlPr>
            </control>
          </mc:Choice>
        </mc:AlternateContent>
        <mc:AlternateContent xmlns:mc="http://schemas.openxmlformats.org/markup-compatibility/2006">
          <mc:Choice Requires="x14">
            <control shapeId="4155" r:id="rId54" name="Check Box 59">
              <controlPr defaultSize="0" autoFill="0" autoLine="0" autoPict="0">
                <anchor moveWithCells="1">
                  <from>
                    <xdr:col>6</xdr:col>
                    <xdr:colOff>209550</xdr:colOff>
                    <xdr:row>129</xdr:row>
                    <xdr:rowOff>19050</xdr:rowOff>
                  </from>
                  <to>
                    <xdr:col>6</xdr:col>
                    <xdr:colOff>546100</xdr:colOff>
                    <xdr:row>130</xdr:row>
                    <xdr:rowOff>12700</xdr:rowOff>
                  </to>
                </anchor>
              </controlPr>
            </control>
          </mc:Choice>
        </mc:AlternateContent>
        <mc:AlternateContent xmlns:mc="http://schemas.openxmlformats.org/markup-compatibility/2006">
          <mc:Choice Requires="x14">
            <control shapeId="4156" r:id="rId55" name="Check Box 60">
              <controlPr defaultSize="0" autoFill="0" autoLine="0" autoPict="0">
                <anchor moveWithCells="1">
                  <from>
                    <xdr:col>6</xdr:col>
                    <xdr:colOff>209550</xdr:colOff>
                    <xdr:row>130</xdr:row>
                    <xdr:rowOff>0</xdr:rowOff>
                  </from>
                  <to>
                    <xdr:col>6</xdr:col>
                    <xdr:colOff>546100</xdr:colOff>
                    <xdr:row>131</xdr:row>
                    <xdr:rowOff>12700</xdr:rowOff>
                  </to>
                </anchor>
              </controlPr>
            </control>
          </mc:Choice>
        </mc:AlternateContent>
        <mc:AlternateContent xmlns:mc="http://schemas.openxmlformats.org/markup-compatibility/2006">
          <mc:Choice Requires="x14">
            <control shapeId="4157" r:id="rId56" name="Check Box 61">
              <controlPr defaultSize="0" autoFill="0" autoLine="0" autoPict="0">
                <anchor moveWithCells="1">
                  <from>
                    <xdr:col>6</xdr:col>
                    <xdr:colOff>209550</xdr:colOff>
                    <xdr:row>131</xdr:row>
                    <xdr:rowOff>127000</xdr:rowOff>
                  </from>
                  <to>
                    <xdr:col>6</xdr:col>
                    <xdr:colOff>546100</xdr:colOff>
                    <xdr:row>132</xdr:row>
                    <xdr:rowOff>0</xdr:rowOff>
                  </to>
                </anchor>
              </controlPr>
            </control>
          </mc:Choice>
        </mc:AlternateContent>
        <mc:AlternateContent xmlns:mc="http://schemas.openxmlformats.org/markup-compatibility/2006">
          <mc:Choice Requires="x14">
            <control shapeId="4158" r:id="rId57" name="Check Box 62">
              <controlPr defaultSize="0" autoFill="0" autoLine="0" autoPict="0">
                <anchor moveWithCells="1">
                  <from>
                    <xdr:col>6</xdr:col>
                    <xdr:colOff>209550</xdr:colOff>
                    <xdr:row>132</xdr:row>
                    <xdr:rowOff>127000</xdr:rowOff>
                  </from>
                  <to>
                    <xdr:col>6</xdr:col>
                    <xdr:colOff>546100</xdr:colOff>
                    <xdr:row>133</xdr:row>
                    <xdr:rowOff>0</xdr:rowOff>
                  </to>
                </anchor>
              </controlPr>
            </control>
          </mc:Choice>
        </mc:AlternateContent>
        <mc:AlternateContent xmlns:mc="http://schemas.openxmlformats.org/markup-compatibility/2006">
          <mc:Choice Requires="x14">
            <control shapeId="4162" r:id="rId58" name="Check Box 66">
              <controlPr defaultSize="0" autoFill="0" autoLine="0" autoPict="0">
                <anchor moveWithCells="1">
                  <from>
                    <xdr:col>6</xdr:col>
                    <xdr:colOff>209550</xdr:colOff>
                    <xdr:row>78</xdr:row>
                    <xdr:rowOff>88900</xdr:rowOff>
                  </from>
                  <to>
                    <xdr:col>6</xdr:col>
                    <xdr:colOff>546100</xdr:colOff>
                    <xdr:row>78</xdr:row>
                    <xdr:rowOff>323850</xdr:rowOff>
                  </to>
                </anchor>
              </controlPr>
            </control>
          </mc:Choice>
        </mc:AlternateContent>
        <mc:AlternateContent xmlns:mc="http://schemas.openxmlformats.org/markup-compatibility/2006">
          <mc:Choice Requires="x14">
            <control shapeId="4163" r:id="rId59" name="Check Box 67">
              <controlPr defaultSize="0" autoFill="0" autoLine="0" autoPict="0">
                <anchor moveWithCells="1">
                  <from>
                    <xdr:col>6</xdr:col>
                    <xdr:colOff>209550</xdr:colOff>
                    <xdr:row>78</xdr:row>
                    <xdr:rowOff>355600</xdr:rowOff>
                  </from>
                  <to>
                    <xdr:col>6</xdr:col>
                    <xdr:colOff>546100</xdr:colOff>
                    <xdr:row>80</xdr:row>
                    <xdr:rowOff>6350</xdr:rowOff>
                  </to>
                </anchor>
              </controlPr>
            </control>
          </mc:Choice>
        </mc:AlternateContent>
        <mc:AlternateContent xmlns:mc="http://schemas.openxmlformats.org/markup-compatibility/2006">
          <mc:Choice Requires="x14">
            <control shapeId="4166" r:id="rId60" name="Check Box 70">
              <controlPr defaultSize="0" autoFill="0" autoLine="0" autoPict="0">
                <anchor moveWithCells="1">
                  <from>
                    <xdr:col>6</xdr:col>
                    <xdr:colOff>209550</xdr:colOff>
                    <xdr:row>100</xdr:row>
                    <xdr:rowOff>12700</xdr:rowOff>
                  </from>
                  <to>
                    <xdr:col>6</xdr:col>
                    <xdr:colOff>546100</xdr:colOff>
                    <xdr:row>100</xdr:row>
                    <xdr:rowOff>247650</xdr:rowOff>
                  </to>
                </anchor>
              </controlPr>
            </control>
          </mc:Choice>
        </mc:AlternateContent>
        <mc:AlternateContent xmlns:mc="http://schemas.openxmlformats.org/markup-compatibility/2006">
          <mc:Choice Requires="x14">
            <control shapeId="4167" r:id="rId61" name="Check Box 71">
              <controlPr defaultSize="0" autoFill="0" autoLine="0" autoPict="0">
                <anchor moveWithCells="1">
                  <from>
                    <xdr:col>6</xdr:col>
                    <xdr:colOff>209550</xdr:colOff>
                    <xdr:row>101</xdr:row>
                    <xdr:rowOff>12700</xdr:rowOff>
                  </from>
                  <to>
                    <xdr:col>6</xdr:col>
                    <xdr:colOff>546100</xdr:colOff>
                    <xdr:row>101</xdr:row>
                    <xdr:rowOff>247650</xdr:rowOff>
                  </to>
                </anchor>
              </controlPr>
            </control>
          </mc:Choice>
        </mc:AlternateContent>
        <mc:AlternateContent xmlns:mc="http://schemas.openxmlformats.org/markup-compatibility/2006">
          <mc:Choice Requires="x14">
            <control shapeId="4168" r:id="rId62" name="Check Box 72">
              <controlPr defaultSize="0" autoFill="0" autoLine="0" autoPict="0">
                <anchor moveWithCells="1">
                  <from>
                    <xdr:col>6</xdr:col>
                    <xdr:colOff>209550</xdr:colOff>
                    <xdr:row>102</xdr:row>
                    <xdr:rowOff>12700</xdr:rowOff>
                  </from>
                  <to>
                    <xdr:col>6</xdr:col>
                    <xdr:colOff>546100</xdr:colOff>
                    <xdr:row>102</xdr:row>
                    <xdr:rowOff>247650</xdr:rowOff>
                  </to>
                </anchor>
              </controlPr>
            </control>
          </mc:Choice>
        </mc:AlternateContent>
        <mc:AlternateContent xmlns:mc="http://schemas.openxmlformats.org/markup-compatibility/2006">
          <mc:Choice Requires="x14">
            <control shapeId="4169" r:id="rId63" name="Check Box 73">
              <controlPr defaultSize="0" autoFill="0" autoLine="0" autoPict="0">
                <anchor moveWithCells="1">
                  <from>
                    <xdr:col>6</xdr:col>
                    <xdr:colOff>209550</xdr:colOff>
                    <xdr:row>102</xdr:row>
                    <xdr:rowOff>361950</xdr:rowOff>
                  </from>
                  <to>
                    <xdr:col>6</xdr:col>
                    <xdr:colOff>546100</xdr:colOff>
                    <xdr:row>104</xdr:row>
                    <xdr:rowOff>31750</xdr:rowOff>
                  </to>
                </anchor>
              </controlPr>
            </control>
          </mc:Choice>
        </mc:AlternateContent>
        <mc:AlternateContent xmlns:mc="http://schemas.openxmlformats.org/markup-compatibility/2006">
          <mc:Choice Requires="x14">
            <control shapeId="4170" r:id="rId64" name="Check Box 74">
              <controlPr defaultSize="0" autoFill="0" autoLine="0" autoPict="0">
                <anchor moveWithCells="1">
                  <from>
                    <xdr:col>6</xdr:col>
                    <xdr:colOff>209550</xdr:colOff>
                    <xdr:row>103</xdr:row>
                    <xdr:rowOff>171450</xdr:rowOff>
                  </from>
                  <to>
                    <xdr:col>6</xdr:col>
                    <xdr:colOff>546100</xdr:colOff>
                    <xdr:row>105</xdr:row>
                    <xdr:rowOff>31750</xdr:rowOff>
                  </to>
                </anchor>
              </controlPr>
            </control>
          </mc:Choice>
        </mc:AlternateContent>
        <mc:AlternateContent xmlns:mc="http://schemas.openxmlformats.org/markup-compatibility/2006">
          <mc:Choice Requires="x14">
            <control shapeId="4171" r:id="rId65" name="Check Box 75">
              <controlPr defaultSize="0" autoFill="0" autoLine="0" autoPict="0">
                <anchor moveWithCells="1">
                  <from>
                    <xdr:col>6</xdr:col>
                    <xdr:colOff>209550</xdr:colOff>
                    <xdr:row>105</xdr:row>
                    <xdr:rowOff>12700</xdr:rowOff>
                  </from>
                  <to>
                    <xdr:col>6</xdr:col>
                    <xdr:colOff>546100</xdr:colOff>
                    <xdr:row>105</xdr:row>
                    <xdr:rowOff>247650</xdr:rowOff>
                  </to>
                </anchor>
              </controlPr>
            </control>
          </mc:Choice>
        </mc:AlternateContent>
        <mc:AlternateContent xmlns:mc="http://schemas.openxmlformats.org/markup-compatibility/2006">
          <mc:Choice Requires="x14">
            <control shapeId="4172" r:id="rId66" name="Check Box 76">
              <controlPr defaultSize="0" autoFill="0" autoLine="0" autoPict="0">
                <anchor moveWithCells="1">
                  <from>
                    <xdr:col>6</xdr:col>
                    <xdr:colOff>209550</xdr:colOff>
                    <xdr:row>106</xdr:row>
                    <xdr:rowOff>12700</xdr:rowOff>
                  </from>
                  <to>
                    <xdr:col>6</xdr:col>
                    <xdr:colOff>546100</xdr:colOff>
                    <xdr:row>106</xdr:row>
                    <xdr:rowOff>247650</xdr:rowOff>
                  </to>
                </anchor>
              </controlPr>
            </control>
          </mc:Choice>
        </mc:AlternateContent>
        <mc:AlternateContent xmlns:mc="http://schemas.openxmlformats.org/markup-compatibility/2006">
          <mc:Choice Requires="x14">
            <control shapeId="4173" r:id="rId67" name="Check Box 77">
              <controlPr defaultSize="0" autoFill="0" autoLine="0" autoPict="0">
                <anchor moveWithCells="1">
                  <from>
                    <xdr:col>6</xdr:col>
                    <xdr:colOff>209550</xdr:colOff>
                    <xdr:row>106</xdr:row>
                    <xdr:rowOff>361950</xdr:rowOff>
                  </from>
                  <to>
                    <xdr:col>6</xdr:col>
                    <xdr:colOff>546100</xdr:colOff>
                    <xdr:row>108</xdr:row>
                    <xdr:rowOff>31750</xdr:rowOff>
                  </to>
                </anchor>
              </controlPr>
            </control>
          </mc:Choice>
        </mc:AlternateContent>
        <mc:AlternateContent xmlns:mc="http://schemas.openxmlformats.org/markup-compatibility/2006">
          <mc:Choice Requires="x14">
            <control shapeId="4174" r:id="rId68" name="Check Box 78">
              <controlPr defaultSize="0" autoFill="0" autoLine="0" autoPict="0">
                <anchor moveWithCells="1">
                  <from>
                    <xdr:col>6</xdr:col>
                    <xdr:colOff>209550</xdr:colOff>
                    <xdr:row>107</xdr:row>
                    <xdr:rowOff>171450</xdr:rowOff>
                  </from>
                  <to>
                    <xdr:col>6</xdr:col>
                    <xdr:colOff>546100</xdr:colOff>
                    <xdr:row>109</xdr:row>
                    <xdr:rowOff>31750</xdr:rowOff>
                  </to>
                </anchor>
              </controlPr>
            </control>
          </mc:Choice>
        </mc:AlternateContent>
        <mc:AlternateContent xmlns:mc="http://schemas.openxmlformats.org/markup-compatibility/2006">
          <mc:Choice Requires="x14">
            <control shapeId="4175" r:id="rId69" name="Check Box 79">
              <controlPr defaultSize="0" autoFill="0" autoLine="0" autoPict="0">
                <anchor moveWithCells="1">
                  <from>
                    <xdr:col>6</xdr:col>
                    <xdr:colOff>209550</xdr:colOff>
                    <xdr:row>109</xdr:row>
                    <xdr:rowOff>12700</xdr:rowOff>
                  </from>
                  <to>
                    <xdr:col>6</xdr:col>
                    <xdr:colOff>546100</xdr:colOff>
                    <xdr:row>109</xdr:row>
                    <xdr:rowOff>247650</xdr:rowOff>
                  </to>
                </anchor>
              </controlPr>
            </control>
          </mc:Choice>
        </mc:AlternateContent>
        <mc:AlternateContent xmlns:mc="http://schemas.openxmlformats.org/markup-compatibility/2006">
          <mc:Choice Requires="x14">
            <control shapeId="4176" r:id="rId70" name="Check Box 80">
              <controlPr defaultSize="0" autoFill="0" autoLine="0" autoPict="0">
                <anchor moveWithCells="1">
                  <from>
                    <xdr:col>6</xdr:col>
                    <xdr:colOff>209550</xdr:colOff>
                    <xdr:row>109</xdr:row>
                    <xdr:rowOff>355600</xdr:rowOff>
                  </from>
                  <to>
                    <xdr:col>6</xdr:col>
                    <xdr:colOff>546100</xdr:colOff>
                    <xdr:row>111</xdr:row>
                    <xdr:rowOff>19050</xdr:rowOff>
                  </to>
                </anchor>
              </controlPr>
            </control>
          </mc:Choice>
        </mc:AlternateContent>
        <mc:AlternateContent xmlns:mc="http://schemas.openxmlformats.org/markup-compatibility/2006">
          <mc:Choice Requires="x14">
            <control shapeId="4177" r:id="rId71" name="Check Box 81">
              <controlPr defaultSize="0" autoFill="0" autoLine="0" autoPict="0">
                <anchor moveWithCells="1">
                  <from>
                    <xdr:col>6</xdr:col>
                    <xdr:colOff>209550</xdr:colOff>
                    <xdr:row>110</xdr:row>
                    <xdr:rowOff>165100</xdr:rowOff>
                  </from>
                  <to>
                    <xdr:col>6</xdr:col>
                    <xdr:colOff>546100</xdr:colOff>
                    <xdr:row>112</xdr:row>
                    <xdr:rowOff>19050</xdr:rowOff>
                  </to>
                </anchor>
              </controlPr>
            </control>
          </mc:Choice>
        </mc:AlternateContent>
        <mc:AlternateContent xmlns:mc="http://schemas.openxmlformats.org/markup-compatibility/2006">
          <mc:Choice Requires="x14">
            <control shapeId="4178" r:id="rId72" name="Check Box 82">
              <controlPr defaultSize="0" autoFill="0" autoLine="0" autoPict="0">
                <anchor moveWithCells="1">
                  <from>
                    <xdr:col>6</xdr:col>
                    <xdr:colOff>209550</xdr:colOff>
                    <xdr:row>111</xdr:row>
                    <xdr:rowOff>171450</xdr:rowOff>
                  </from>
                  <to>
                    <xdr:col>6</xdr:col>
                    <xdr:colOff>546100</xdr:colOff>
                    <xdr:row>113</xdr:row>
                    <xdr:rowOff>31750</xdr:rowOff>
                  </to>
                </anchor>
              </controlPr>
            </control>
          </mc:Choice>
        </mc:AlternateContent>
        <mc:AlternateContent xmlns:mc="http://schemas.openxmlformats.org/markup-compatibility/2006">
          <mc:Choice Requires="x14">
            <control shapeId="4179" r:id="rId73" name="Check Box 83">
              <controlPr defaultSize="0" autoFill="0" autoLine="0" autoPict="0">
                <anchor moveWithCells="1">
                  <from>
                    <xdr:col>6</xdr:col>
                    <xdr:colOff>209550</xdr:colOff>
                    <xdr:row>113</xdr:row>
                    <xdr:rowOff>12700</xdr:rowOff>
                  </from>
                  <to>
                    <xdr:col>6</xdr:col>
                    <xdr:colOff>546100</xdr:colOff>
                    <xdr:row>113</xdr:row>
                    <xdr:rowOff>247650</xdr:rowOff>
                  </to>
                </anchor>
              </controlPr>
            </control>
          </mc:Choice>
        </mc:AlternateContent>
        <mc:AlternateContent xmlns:mc="http://schemas.openxmlformats.org/markup-compatibility/2006">
          <mc:Choice Requires="x14">
            <control shapeId="4180" r:id="rId74" name="Check Box 84">
              <controlPr defaultSize="0" autoFill="0" autoLine="0" autoPict="0">
                <anchor moveWithCells="1">
                  <from>
                    <xdr:col>6</xdr:col>
                    <xdr:colOff>209550</xdr:colOff>
                    <xdr:row>114</xdr:row>
                    <xdr:rowOff>12700</xdr:rowOff>
                  </from>
                  <to>
                    <xdr:col>6</xdr:col>
                    <xdr:colOff>546100</xdr:colOff>
                    <xdr:row>114</xdr:row>
                    <xdr:rowOff>247650</xdr:rowOff>
                  </to>
                </anchor>
              </controlPr>
            </control>
          </mc:Choice>
        </mc:AlternateContent>
        <mc:AlternateContent xmlns:mc="http://schemas.openxmlformats.org/markup-compatibility/2006">
          <mc:Choice Requires="x14">
            <control shapeId="4181" r:id="rId75" name="Check Box 85">
              <controlPr defaultSize="0" autoFill="0" autoLine="0" autoPict="0">
                <anchor moveWithCells="1">
                  <from>
                    <xdr:col>6</xdr:col>
                    <xdr:colOff>209550</xdr:colOff>
                    <xdr:row>96</xdr:row>
                    <xdr:rowOff>171450</xdr:rowOff>
                  </from>
                  <to>
                    <xdr:col>6</xdr:col>
                    <xdr:colOff>546100</xdr:colOff>
                    <xdr:row>98</xdr:row>
                    <xdr:rowOff>19050</xdr:rowOff>
                  </to>
                </anchor>
              </controlPr>
            </control>
          </mc:Choice>
        </mc:AlternateContent>
        <mc:AlternateContent xmlns:mc="http://schemas.openxmlformats.org/markup-compatibility/2006">
          <mc:Choice Requires="x14">
            <control shapeId="4182" r:id="rId76" name="Check Box 86">
              <controlPr defaultSize="0" autoFill="0" autoLine="0" autoPict="0">
                <anchor moveWithCells="1">
                  <from>
                    <xdr:col>6</xdr:col>
                    <xdr:colOff>209550</xdr:colOff>
                    <xdr:row>98</xdr:row>
                    <xdr:rowOff>12700</xdr:rowOff>
                  </from>
                  <to>
                    <xdr:col>6</xdr:col>
                    <xdr:colOff>546100</xdr:colOff>
                    <xdr:row>98</xdr:row>
                    <xdr:rowOff>247650</xdr:rowOff>
                  </to>
                </anchor>
              </controlPr>
            </control>
          </mc:Choice>
        </mc:AlternateContent>
        <mc:AlternateContent xmlns:mc="http://schemas.openxmlformats.org/markup-compatibility/2006">
          <mc:Choice Requires="x14">
            <control shapeId="4183" r:id="rId77" name="Check Box 87">
              <controlPr defaultSize="0" autoFill="0" autoLine="0" autoPict="0">
                <anchor moveWithCells="1">
                  <from>
                    <xdr:col>6</xdr:col>
                    <xdr:colOff>209550</xdr:colOff>
                    <xdr:row>98</xdr:row>
                    <xdr:rowOff>12700</xdr:rowOff>
                  </from>
                  <to>
                    <xdr:col>6</xdr:col>
                    <xdr:colOff>546100</xdr:colOff>
                    <xdr:row>98</xdr:row>
                    <xdr:rowOff>247650</xdr:rowOff>
                  </to>
                </anchor>
              </controlPr>
            </control>
          </mc:Choice>
        </mc:AlternateContent>
        <mc:AlternateContent xmlns:mc="http://schemas.openxmlformats.org/markup-compatibility/2006">
          <mc:Choice Requires="x14">
            <control shapeId="4185" r:id="rId78" name="Check Box 89">
              <controlPr defaultSize="0" autoFill="0" autoLine="0" autoPict="0">
                <anchor moveWithCells="1">
                  <from>
                    <xdr:col>6</xdr:col>
                    <xdr:colOff>209550</xdr:colOff>
                    <xdr:row>98</xdr:row>
                    <xdr:rowOff>361950</xdr:rowOff>
                  </from>
                  <to>
                    <xdr:col>6</xdr:col>
                    <xdr:colOff>546100</xdr:colOff>
                    <xdr:row>100</xdr:row>
                    <xdr:rowOff>31750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9d4d8a-d2e8-430a-b742-0bde6677c999">
      <Terms xmlns="http://schemas.microsoft.com/office/infopath/2007/PartnerControls"/>
    </lcf76f155ced4ddcb4097134ff3c332f>
    <TaxCatchAll xmlns="04f11fb8-5d4e-46be-bbb1-70ba70dc708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A2C44F8609A34FA1B53FFDD71C2C57" ma:contentTypeVersion="18" ma:contentTypeDescription="Een nieuw document maken." ma:contentTypeScope="" ma:versionID="92cef74870b8d2745bde416dc9d5a4ea">
  <xsd:schema xmlns:xsd="http://www.w3.org/2001/XMLSchema" xmlns:xs="http://www.w3.org/2001/XMLSchema" xmlns:p="http://schemas.microsoft.com/office/2006/metadata/properties" xmlns:ns2="199d4d8a-d2e8-430a-b742-0bde6677c999" xmlns:ns3="04f11fb8-5d4e-46be-bbb1-70ba70dc708d" targetNamespace="http://schemas.microsoft.com/office/2006/metadata/properties" ma:root="true" ma:fieldsID="ddb7099da7da5246975eb51f31bc2712" ns2:_="" ns3:_="">
    <xsd:import namespace="199d4d8a-d2e8-430a-b742-0bde6677c999"/>
    <xsd:import namespace="04f11fb8-5d4e-46be-bbb1-70ba70dc708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d4d8a-d2e8-430a-b742-0bde6677c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13a9d0f-6f6a-4ad1-a919-7bc0974a209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f11fb8-5d4e-46be-bbb1-70ba70dc708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5cafe7ec-1970-49a8-8652-ce0c4e43bd98}" ma:internalName="TaxCatchAll" ma:showField="CatchAllData" ma:web="04f11fb8-5d4e-46be-bbb1-70ba70dc70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F7F4F-E0B9-40ED-BB4A-5B5CE51BBC21}">
  <ds:schemaRefs>
    <ds:schemaRef ds:uri="http://schemas.microsoft.com/office/2006/documentManagement/types"/>
    <ds:schemaRef ds:uri="http://purl.org/dc/terms/"/>
    <ds:schemaRef ds:uri="http://purl.org/dc/dcmitype/"/>
    <ds:schemaRef ds:uri="http://purl.org/dc/elements/1.1/"/>
    <ds:schemaRef ds:uri="04f11fb8-5d4e-46be-bbb1-70ba70dc708d"/>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199d4d8a-d2e8-430a-b742-0bde6677c999"/>
  </ds:schemaRefs>
</ds:datastoreItem>
</file>

<file path=customXml/itemProps2.xml><?xml version="1.0" encoding="utf-8"?>
<ds:datastoreItem xmlns:ds="http://schemas.openxmlformats.org/officeDocument/2006/customXml" ds:itemID="{96BA6411-2632-43AB-9809-A1645BD35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d4d8a-d2e8-430a-b742-0bde6677c999"/>
    <ds:schemaRef ds:uri="04f11fb8-5d4e-46be-bbb1-70ba70dc7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D57FB3-3AAD-49DF-9DBE-2782AA065A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LEVENSDUUR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Ditmar Henkel</dc:creator>
  <cp:lastModifiedBy>Bastiaan Versteeg</cp:lastModifiedBy>
  <cp:lastPrinted>2022-02-22T20:03:56Z</cp:lastPrinted>
  <dcterms:created xsi:type="dcterms:W3CDTF">2022-01-02T21:24:57Z</dcterms:created>
  <dcterms:modified xsi:type="dcterms:W3CDTF">2024-09-28T12:34:51Z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0x010100F1A2C44F8609A34FA1B53FFDD71C2C57</vt:lpwstr>
  </property>
  <property fmtid="{D5CDD505-2E9C-101B-9397-08002B2CF9AE}" pid="3" name="MediaServiceImageTags">
    <vt:lpwstr/>
  </property>
</Properties>
</file>