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https://albaconcepts.sharepoint.com/sites/Intern/1/DGBC - 0245/002 Losmaakbaarheid 2.0/Memo's -rapporten/"/>
    </mc:Choice>
  </mc:AlternateContent>
  <xr:revisionPtr revIDLastSave="237" documentId="8_{4CA1A507-9FEB-4CA4-8E1C-DACECAA819DB}" xr6:coauthVersionLast="47" xr6:coauthVersionMax="47" xr10:uidLastSave="{221DC298-E1F6-45B5-9355-DFEE5D42AFC1}"/>
  <workbookProtection workbookAlgorithmName="SHA-512" workbookHashValue="d4uAgeGDEuvSU5aLveWoOvGe6pWhiIw/rnQub8nPvLLvnyyScSKV7X0IPi/zW4voNv767MCQmcncX/EBOtAUvw==" workbookSaltValue="NQG9k2HPNC/u2rdyW8X1OA==" workbookSpinCount="100000" lockStructure="1"/>
  <bookViews>
    <workbookView xWindow="-120" yWindow="-120" windowWidth="29040" windowHeight="15840" xr2:uid="{172DB4FB-02A7-45E0-9ACF-790543EFE214}"/>
  </bookViews>
  <sheets>
    <sheet name="Toelichting rekenmodel" sheetId="7" r:id="rId1"/>
    <sheet name="Rekenmodel" sheetId="2" r:id="rId2"/>
    <sheet name="Losmaakbaarheidsfactoren" sheetId="3" r:id="rId3"/>
  </sheets>
  <definedNames>
    <definedName name="_xlnm._FilterDatabase" localSheetId="2" hidden="1">Losmaakbaarheidsfactoren!$B$3:$C$22</definedName>
    <definedName name="_xlnm._FilterDatabase" localSheetId="1" hidden="1">Rekenmodel!$B$28:$Q$55</definedName>
    <definedName name="_xlnm._FilterDatabase" localSheetId="0" hidden="1">'Toelichting rekenmodel'!$B$28:$Q$45</definedName>
    <definedName name="_xlnm.Print_Area" localSheetId="1">Rekenmodel!$A$1:$R$215</definedName>
    <definedName name="_xlnm.Print_Area" localSheetId="0">'Toelichting rekenmodel'!$A$1:$R$175</definedName>
    <definedName name="Doorkruisingen">Losmaakbaarheidsfactoren!$B$16:$B$18</definedName>
    <definedName name="Layers_brand">Losmaakbaarheidsfactoren!#REF!</definedName>
    <definedName name="Randopsluiting">Losmaakbaarheidsfactoren!$B$20:$B$22</definedName>
    <definedName name="Toegankelijkheid_verbinding">Losmaakbaarheidsfactoren!$B$10:$B$14</definedName>
    <definedName name="Type_verbinding">Losmaakbaarheidsfactoren!$B$4:$B$8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157" i="2" l="1"/>
  <c r="O158" i="2"/>
  <c r="O159" i="2"/>
  <c r="O170" i="2"/>
  <c r="O171" i="2"/>
  <c r="O172" i="2"/>
  <c r="O173" i="2"/>
  <c r="O174" i="2"/>
  <c r="O175" i="2"/>
  <c r="O176" i="2"/>
  <c r="O177" i="2"/>
  <c r="O178" i="2"/>
  <c r="O179" i="2"/>
  <c r="O180" i="2"/>
  <c r="O181" i="2"/>
  <c r="O182" i="2"/>
  <c r="O183" i="2"/>
  <c r="O184" i="2"/>
  <c r="O185" i="2"/>
  <c r="O186" i="2"/>
  <c r="O187" i="2"/>
  <c r="O188" i="2"/>
  <c r="O189" i="2"/>
  <c r="O190" i="2"/>
  <c r="O191" i="2"/>
  <c r="O192" i="2"/>
  <c r="O193" i="2"/>
  <c r="O194" i="2"/>
  <c r="O195" i="2"/>
  <c r="M157" i="2"/>
  <c r="M158" i="2"/>
  <c r="M15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J157" i="2"/>
  <c r="J158" i="2"/>
  <c r="J15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H157" i="2"/>
  <c r="H158" i="2"/>
  <c r="H15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E157" i="2"/>
  <c r="E158" i="2"/>
  <c r="E15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O115" i="2"/>
  <c r="O116" i="2"/>
  <c r="O117" i="2"/>
  <c r="O118" i="2"/>
  <c r="O119" i="2"/>
  <c r="O120" i="2"/>
  <c r="O121" i="2"/>
  <c r="O122" i="2"/>
  <c r="O133" i="2"/>
  <c r="O134" i="2"/>
  <c r="O135" i="2"/>
  <c r="O136" i="2"/>
  <c r="O137" i="2"/>
  <c r="O138" i="2"/>
  <c r="O139" i="2"/>
  <c r="O140" i="2"/>
  <c r="O141" i="2"/>
  <c r="O142" i="2"/>
  <c r="O143" i="2"/>
  <c r="O144" i="2"/>
  <c r="O145" i="2"/>
  <c r="O146" i="2"/>
  <c r="O147" i="2"/>
  <c r="O148" i="2"/>
  <c r="O149" i="2"/>
  <c r="O150" i="2"/>
  <c r="O151" i="2"/>
  <c r="O152" i="2"/>
  <c r="O153" i="2"/>
  <c r="M115" i="2"/>
  <c r="M116" i="2"/>
  <c r="M117" i="2"/>
  <c r="M118" i="2"/>
  <c r="M119" i="2"/>
  <c r="M120" i="2"/>
  <c r="M121" i="2"/>
  <c r="M122" i="2"/>
  <c r="M133" i="2"/>
  <c r="M134" i="2"/>
  <c r="M135" i="2"/>
  <c r="M136" i="2"/>
  <c r="M137" i="2"/>
  <c r="M138" i="2"/>
  <c r="M139" i="2"/>
  <c r="M140" i="2"/>
  <c r="M141" i="2"/>
  <c r="M142" i="2"/>
  <c r="M143" i="2"/>
  <c r="M144" i="2"/>
  <c r="M145" i="2"/>
  <c r="M146" i="2"/>
  <c r="M147" i="2"/>
  <c r="M148" i="2"/>
  <c r="M149" i="2"/>
  <c r="M150" i="2"/>
  <c r="M151" i="2"/>
  <c r="M152" i="2"/>
  <c r="M153" i="2"/>
  <c r="J115" i="2"/>
  <c r="J116" i="2"/>
  <c r="J117" i="2"/>
  <c r="J118" i="2"/>
  <c r="J119" i="2"/>
  <c r="J120" i="2"/>
  <c r="J121" i="2"/>
  <c r="J122" i="2"/>
  <c r="J133" i="2"/>
  <c r="J134" i="2"/>
  <c r="J135" i="2"/>
  <c r="J136" i="2"/>
  <c r="J137" i="2"/>
  <c r="J138" i="2"/>
  <c r="J139" i="2"/>
  <c r="J140" i="2"/>
  <c r="J141" i="2"/>
  <c r="J142" i="2"/>
  <c r="J143" i="2"/>
  <c r="J144" i="2"/>
  <c r="J145" i="2"/>
  <c r="J146" i="2"/>
  <c r="J147" i="2"/>
  <c r="J148" i="2"/>
  <c r="J149" i="2"/>
  <c r="J150" i="2"/>
  <c r="J151" i="2"/>
  <c r="J152" i="2"/>
  <c r="J153" i="2"/>
  <c r="H115" i="2"/>
  <c r="H116" i="2"/>
  <c r="H117" i="2"/>
  <c r="H118" i="2"/>
  <c r="H119" i="2"/>
  <c r="H120" i="2"/>
  <c r="H121" i="2"/>
  <c r="H122" i="2"/>
  <c r="H133" i="2"/>
  <c r="H134" i="2"/>
  <c r="H135" i="2"/>
  <c r="H136" i="2"/>
  <c r="H137" i="2"/>
  <c r="H138" i="2"/>
  <c r="H139" i="2"/>
  <c r="H140" i="2"/>
  <c r="H141" i="2"/>
  <c r="H142" i="2"/>
  <c r="H143" i="2"/>
  <c r="H144" i="2"/>
  <c r="H145" i="2"/>
  <c r="H146" i="2"/>
  <c r="H147" i="2"/>
  <c r="H148" i="2"/>
  <c r="H149" i="2"/>
  <c r="H150" i="2"/>
  <c r="H151" i="2"/>
  <c r="H152" i="2"/>
  <c r="H153" i="2"/>
  <c r="E115" i="2"/>
  <c r="E116" i="2"/>
  <c r="E117" i="2"/>
  <c r="E118" i="2"/>
  <c r="E119" i="2"/>
  <c r="E120" i="2"/>
  <c r="E121" i="2"/>
  <c r="E122" i="2"/>
  <c r="E133" i="2"/>
  <c r="E134" i="2"/>
  <c r="E135" i="2"/>
  <c r="E136" i="2"/>
  <c r="E137" i="2"/>
  <c r="E138" i="2"/>
  <c r="E139" i="2"/>
  <c r="E140" i="2"/>
  <c r="E141" i="2"/>
  <c r="E142" i="2"/>
  <c r="E143" i="2"/>
  <c r="E144" i="2"/>
  <c r="E145" i="2"/>
  <c r="E146" i="2"/>
  <c r="E147" i="2"/>
  <c r="E148" i="2"/>
  <c r="E149" i="2"/>
  <c r="E150" i="2"/>
  <c r="E151" i="2"/>
  <c r="E152" i="2"/>
  <c r="E153" i="2"/>
  <c r="O73" i="2"/>
  <c r="O74" i="2"/>
  <c r="O75" i="2"/>
  <c r="O76" i="2"/>
  <c r="O77" i="2"/>
  <c r="O78" i="2"/>
  <c r="O79" i="2"/>
  <c r="O80" i="2"/>
  <c r="O91" i="2"/>
  <c r="O92" i="2"/>
  <c r="O93" i="2"/>
  <c r="O94" i="2"/>
  <c r="O95" i="2"/>
  <c r="O96" i="2"/>
  <c r="O97" i="2"/>
  <c r="O98" i="2"/>
  <c r="O99" i="2"/>
  <c r="O100" i="2"/>
  <c r="O101" i="2"/>
  <c r="O102" i="2"/>
  <c r="O103" i="2"/>
  <c r="O104" i="2"/>
  <c r="O105" i="2"/>
  <c r="O106" i="2"/>
  <c r="O107" i="2"/>
  <c r="O108" i="2"/>
  <c r="O109" i="2"/>
  <c r="O110" i="2"/>
  <c r="O111" i="2"/>
  <c r="M73" i="2"/>
  <c r="M74" i="2"/>
  <c r="M75" i="2"/>
  <c r="M76" i="2"/>
  <c r="M77" i="2"/>
  <c r="M78" i="2"/>
  <c r="M79" i="2"/>
  <c r="M80" i="2"/>
  <c r="M91" i="2"/>
  <c r="M92" i="2"/>
  <c r="M93" i="2"/>
  <c r="M94" i="2"/>
  <c r="M95" i="2"/>
  <c r="M96" i="2"/>
  <c r="M97" i="2"/>
  <c r="M98" i="2"/>
  <c r="M99" i="2"/>
  <c r="M100" i="2"/>
  <c r="M101" i="2"/>
  <c r="M102" i="2"/>
  <c r="M103" i="2"/>
  <c r="M104" i="2"/>
  <c r="M105" i="2"/>
  <c r="M106" i="2"/>
  <c r="M107" i="2"/>
  <c r="M108" i="2"/>
  <c r="M109" i="2"/>
  <c r="M110" i="2"/>
  <c r="M111" i="2"/>
  <c r="J73" i="2"/>
  <c r="J74" i="2"/>
  <c r="J75" i="2"/>
  <c r="J76" i="2"/>
  <c r="J77" i="2"/>
  <c r="J78" i="2"/>
  <c r="J79" i="2"/>
  <c r="J80" i="2"/>
  <c r="J91" i="2"/>
  <c r="J92" i="2"/>
  <c r="J93" i="2"/>
  <c r="J94" i="2"/>
  <c r="J95" i="2"/>
  <c r="J96" i="2"/>
  <c r="J97" i="2"/>
  <c r="J98" i="2"/>
  <c r="J99" i="2"/>
  <c r="J100" i="2"/>
  <c r="J101" i="2"/>
  <c r="J102" i="2"/>
  <c r="J103" i="2"/>
  <c r="J104" i="2"/>
  <c r="J105" i="2"/>
  <c r="J106" i="2"/>
  <c r="J107" i="2"/>
  <c r="J108" i="2"/>
  <c r="J109" i="2"/>
  <c r="J110" i="2"/>
  <c r="J111" i="2"/>
  <c r="H73" i="2"/>
  <c r="H74" i="2"/>
  <c r="H75" i="2"/>
  <c r="H76" i="2"/>
  <c r="H77" i="2"/>
  <c r="H78" i="2"/>
  <c r="H79" i="2"/>
  <c r="H80" i="2"/>
  <c r="H91" i="2"/>
  <c r="H92" i="2"/>
  <c r="H93" i="2"/>
  <c r="H94" i="2"/>
  <c r="H95" i="2"/>
  <c r="H96" i="2"/>
  <c r="H97" i="2"/>
  <c r="H98" i="2"/>
  <c r="H99" i="2"/>
  <c r="H100" i="2"/>
  <c r="H101" i="2"/>
  <c r="H102" i="2"/>
  <c r="H103" i="2"/>
  <c r="H104" i="2"/>
  <c r="H105" i="2"/>
  <c r="H106" i="2"/>
  <c r="H107" i="2"/>
  <c r="H108" i="2"/>
  <c r="H109" i="2"/>
  <c r="H110" i="2"/>
  <c r="H111" i="2"/>
  <c r="O31" i="2"/>
  <c r="O32" i="2"/>
  <c r="O33" i="2"/>
  <c r="O34" i="2"/>
  <c r="O35" i="2"/>
  <c r="O36" i="2"/>
  <c r="O37" i="2"/>
  <c r="O38" i="2"/>
  <c r="O39" i="2"/>
  <c r="O40" i="2"/>
  <c r="O41" i="2"/>
  <c r="O42" i="2"/>
  <c r="O53" i="2"/>
  <c r="O54" i="2"/>
  <c r="O55" i="2"/>
  <c r="O56" i="2"/>
  <c r="O57" i="2"/>
  <c r="O58" i="2"/>
  <c r="O59" i="2"/>
  <c r="O60" i="2"/>
  <c r="O61" i="2"/>
  <c r="O62" i="2"/>
  <c r="O63" i="2"/>
  <c r="O64" i="2"/>
  <c r="O65" i="2"/>
  <c r="O66" i="2"/>
  <c r="O67" i="2"/>
  <c r="O68" i="2"/>
  <c r="O69" i="2"/>
  <c r="M31" i="2"/>
  <c r="M32" i="2"/>
  <c r="M33" i="2"/>
  <c r="M34" i="2"/>
  <c r="M35" i="2"/>
  <c r="M36" i="2"/>
  <c r="M37" i="2"/>
  <c r="M38" i="2"/>
  <c r="M39" i="2"/>
  <c r="M40" i="2"/>
  <c r="M41" i="2"/>
  <c r="M42" i="2"/>
  <c r="M53" i="2"/>
  <c r="M54" i="2"/>
  <c r="M55" i="2"/>
  <c r="M56" i="2"/>
  <c r="M57" i="2"/>
  <c r="M58" i="2"/>
  <c r="M59" i="2"/>
  <c r="M60" i="2"/>
  <c r="M61" i="2"/>
  <c r="M62" i="2"/>
  <c r="M63" i="2"/>
  <c r="M64" i="2"/>
  <c r="M65" i="2"/>
  <c r="M66" i="2"/>
  <c r="M67" i="2"/>
  <c r="M68" i="2"/>
  <c r="M69" i="2"/>
  <c r="J31" i="2"/>
  <c r="J32" i="2"/>
  <c r="J33" i="2"/>
  <c r="J34" i="2"/>
  <c r="J35" i="2"/>
  <c r="J36" i="2"/>
  <c r="J37" i="2"/>
  <c r="J38" i="2"/>
  <c r="J39" i="2"/>
  <c r="J40" i="2"/>
  <c r="J41" i="2"/>
  <c r="J42" i="2"/>
  <c r="J53" i="2"/>
  <c r="J54" i="2"/>
  <c r="J55" i="2"/>
  <c r="J56" i="2"/>
  <c r="J57" i="2"/>
  <c r="J58" i="2"/>
  <c r="J59" i="2"/>
  <c r="J60" i="2"/>
  <c r="J61" i="2"/>
  <c r="J62" i="2"/>
  <c r="J63" i="2"/>
  <c r="J64" i="2"/>
  <c r="J65" i="2"/>
  <c r="J66" i="2"/>
  <c r="J67" i="2"/>
  <c r="J68" i="2"/>
  <c r="J69" i="2"/>
  <c r="H31" i="2"/>
  <c r="H32" i="2"/>
  <c r="H33" i="2"/>
  <c r="H34" i="2"/>
  <c r="H35" i="2"/>
  <c r="H36" i="2"/>
  <c r="H37" i="2"/>
  <c r="H38" i="2"/>
  <c r="H39" i="2"/>
  <c r="H40" i="2"/>
  <c r="H41" i="2"/>
  <c r="H42" i="2"/>
  <c r="H53" i="2"/>
  <c r="H54" i="2"/>
  <c r="H55" i="2"/>
  <c r="H56" i="2"/>
  <c r="H57" i="2"/>
  <c r="H58" i="2"/>
  <c r="H59" i="2"/>
  <c r="H60" i="2"/>
  <c r="H61" i="2"/>
  <c r="H62" i="2"/>
  <c r="H63" i="2"/>
  <c r="H64" i="2"/>
  <c r="H65" i="2"/>
  <c r="H66" i="2"/>
  <c r="H67" i="2"/>
  <c r="H68" i="2"/>
  <c r="H69" i="2"/>
  <c r="E73" i="2"/>
  <c r="E74" i="2"/>
  <c r="E75" i="2"/>
  <c r="E76" i="2"/>
  <c r="E77" i="2"/>
  <c r="E78" i="2"/>
  <c r="E79" i="2"/>
  <c r="E80" i="2"/>
  <c r="E91" i="2"/>
  <c r="E92" i="2"/>
  <c r="E93" i="2"/>
  <c r="E94" i="2"/>
  <c r="E95" i="2"/>
  <c r="E96" i="2"/>
  <c r="E97" i="2"/>
  <c r="E98" i="2"/>
  <c r="E99" i="2"/>
  <c r="E100" i="2"/>
  <c r="E101" i="2"/>
  <c r="E102" i="2"/>
  <c r="E103" i="2"/>
  <c r="E104" i="2"/>
  <c r="E105" i="2"/>
  <c r="E106" i="2"/>
  <c r="E107" i="2"/>
  <c r="E108" i="2"/>
  <c r="E109" i="2"/>
  <c r="E110" i="2"/>
  <c r="E111" i="2"/>
  <c r="E66" i="2"/>
  <c r="E32" i="2"/>
  <c r="E33" i="2"/>
  <c r="E34" i="2"/>
  <c r="E35" i="2"/>
  <c r="E36" i="2"/>
  <c r="E37" i="2"/>
  <c r="E38" i="2"/>
  <c r="E39" i="2"/>
  <c r="E40" i="2"/>
  <c r="E41" i="2"/>
  <c r="E42" i="2"/>
  <c r="E70" i="2"/>
  <c r="H70" i="2"/>
  <c r="J70" i="2"/>
  <c r="M70" i="2"/>
  <c r="O70" i="2"/>
  <c r="E112" i="2"/>
  <c r="H112" i="2"/>
  <c r="J112" i="2"/>
  <c r="M112" i="2"/>
  <c r="O112" i="2"/>
  <c r="E154" i="2"/>
  <c r="H154" i="2"/>
  <c r="J154" i="2"/>
  <c r="M154" i="2"/>
  <c r="O154" i="2"/>
  <c r="E196" i="2"/>
  <c r="H196" i="2"/>
  <c r="J196" i="2"/>
  <c r="M196" i="2"/>
  <c r="O196" i="2"/>
  <c r="E156" i="2"/>
  <c r="H156" i="2"/>
  <c r="J156" i="2"/>
  <c r="M156" i="2"/>
  <c r="O156" i="2"/>
  <c r="E114" i="2"/>
  <c r="H114" i="2"/>
  <c r="J114" i="2"/>
  <c r="M114" i="2"/>
  <c r="O114" i="2"/>
  <c r="E72" i="2"/>
  <c r="H72" i="2"/>
  <c r="J72" i="2"/>
  <c r="M72" i="2"/>
  <c r="O72" i="2"/>
  <c r="F155" i="2"/>
  <c r="D25" i="2" s="1"/>
  <c r="F113" i="2"/>
  <c r="D24" i="2" s="1"/>
  <c r="F71" i="2"/>
  <c r="D23" i="2" s="1"/>
  <c r="D21" i="2"/>
  <c r="E31" i="2"/>
  <c r="E53" i="2"/>
  <c r="E54" i="2"/>
  <c r="E55" i="2"/>
  <c r="E56" i="2"/>
  <c r="E57" i="2"/>
  <c r="E58" i="2"/>
  <c r="E59" i="2"/>
  <c r="E60" i="2"/>
  <c r="E61" i="2"/>
  <c r="E62" i="2"/>
  <c r="E63" i="2"/>
  <c r="E64" i="2"/>
  <c r="E65" i="2"/>
  <c r="E67" i="2"/>
  <c r="E68" i="2"/>
  <c r="E69" i="2"/>
  <c r="E30" i="2"/>
  <c r="F29" i="2"/>
  <c r="D22" i="2" s="1"/>
  <c r="K101" i="2" l="1"/>
  <c r="K75" i="2"/>
  <c r="P106" i="2"/>
  <c r="P98" i="2"/>
  <c r="K79" i="2"/>
  <c r="P96" i="2"/>
  <c r="P78" i="2"/>
  <c r="K97" i="2"/>
  <c r="K33" i="2"/>
  <c r="P68" i="2"/>
  <c r="P60" i="2"/>
  <c r="P42" i="2"/>
  <c r="P34" i="2"/>
  <c r="P148" i="2"/>
  <c r="P122" i="2"/>
  <c r="K173" i="2"/>
  <c r="K150" i="2"/>
  <c r="K134" i="2"/>
  <c r="P152" i="2"/>
  <c r="P174" i="2"/>
  <c r="P179" i="2"/>
  <c r="K68" i="2"/>
  <c r="P142" i="2"/>
  <c r="K42" i="2"/>
  <c r="K34" i="2"/>
  <c r="P189" i="2"/>
  <c r="P181" i="2"/>
  <c r="P173" i="2"/>
  <c r="P119" i="2"/>
  <c r="K105" i="2"/>
  <c r="K109" i="2"/>
  <c r="K64" i="2"/>
  <c r="K56" i="2"/>
  <c r="K69" i="2"/>
  <c r="K36" i="2"/>
  <c r="K61" i="2"/>
  <c r="K53" i="2"/>
  <c r="P79" i="2"/>
  <c r="P141" i="2"/>
  <c r="P133" i="2"/>
  <c r="P115" i="2"/>
  <c r="K35" i="2"/>
  <c r="K93" i="2"/>
  <c r="P111" i="2"/>
  <c r="K147" i="2"/>
  <c r="K121" i="2"/>
  <c r="K159" i="2"/>
  <c r="P188" i="2"/>
  <c r="P180" i="2"/>
  <c r="P172" i="2"/>
  <c r="P193" i="2"/>
  <c r="P178" i="2"/>
  <c r="P170" i="2"/>
  <c r="P105" i="2"/>
  <c r="P110" i="2"/>
  <c r="P103" i="2"/>
  <c r="K189" i="2"/>
  <c r="K66" i="2"/>
  <c r="K180" i="2"/>
  <c r="K65" i="2"/>
  <c r="K40" i="2"/>
  <c r="K32" i="2"/>
  <c r="P146" i="2"/>
  <c r="P107" i="2"/>
  <c r="K186" i="2"/>
  <c r="K170" i="2"/>
  <c r="K38" i="2"/>
  <c r="P93" i="2"/>
  <c r="Q93" i="2" s="1"/>
  <c r="K62" i="2"/>
  <c r="K102" i="2"/>
  <c r="P94" i="2"/>
  <c r="P149" i="2"/>
  <c r="P62" i="2"/>
  <c r="P54" i="2"/>
  <c r="P36" i="2"/>
  <c r="K106" i="2"/>
  <c r="Q106" i="2" s="1"/>
  <c r="K152" i="2"/>
  <c r="K144" i="2"/>
  <c r="K136" i="2"/>
  <c r="K118" i="2"/>
  <c r="K149" i="2"/>
  <c r="P138" i="2"/>
  <c r="P120" i="2"/>
  <c r="P151" i="2"/>
  <c r="P136" i="2"/>
  <c r="K181" i="2"/>
  <c r="K76" i="2"/>
  <c r="K60" i="2"/>
  <c r="P64" i="2"/>
  <c r="P80" i="2"/>
  <c r="P153" i="2"/>
  <c r="P145" i="2"/>
  <c r="P137" i="2"/>
  <c r="P56" i="2"/>
  <c r="P38" i="2"/>
  <c r="P97" i="2"/>
  <c r="Q97" i="2" s="1"/>
  <c r="K39" i="2"/>
  <c r="P59" i="2"/>
  <c r="P33" i="2"/>
  <c r="P104" i="2"/>
  <c r="P102" i="2"/>
  <c r="K138" i="2"/>
  <c r="K120" i="2"/>
  <c r="P116" i="2"/>
  <c r="K176" i="2"/>
  <c r="P69" i="2"/>
  <c r="P61" i="2"/>
  <c r="P53" i="2"/>
  <c r="P35" i="2"/>
  <c r="K96" i="2"/>
  <c r="Q96" i="2" s="1"/>
  <c r="K148" i="2"/>
  <c r="K140" i="2"/>
  <c r="K122" i="2"/>
  <c r="K153" i="2"/>
  <c r="K137" i="2"/>
  <c r="P140" i="2"/>
  <c r="K193" i="2"/>
  <c r="K185" i="2"/>
  <c r="K177" i="2"/>
  <c r="P190" i="2"/>
  <c r="P182" i="2"/>
  <c r="K183" i="2"/>
  <c r="K111" i="2"/>
  <c r="K98" i="2"/>
  <c r="P101" i="2"/>
  <c r="Q101" i="2" s="1"/>
  <c r="Q79" i="2"/>
  <c r="P74" i="2"/>
  <c r="P184" i="2"/>
  <c r="K55" i="2"/>
  <c r="K92" i="2"/>
  <c r="P73" i="2"/>
  <c r="K143" i="2"/>
  <c r="K195" i="2"/>
  <c r="K182" i="2"/>
  <c r="P183" i="2"/>
  <c r="K67" i="2"/>
  <c r="K54" i="2"/>
  <c r="K31" i="2"/>
  <c r="P63" i="2"/>
  <c r="P58" i="2"/>
  <c r="P37" i="2"/>
  <c r="P32" i="2"/>
  <c r="K110" i="2"/>
  <c r="K104" i="2"/>
  <c r="K91" i="2"/>
  <c r="P100" i="2"/>
  <c r="P95" i="2"/>
  <c r="K142" i="2"/>
  <c r="K119" i="2"/>
  <c r="P150" i="2"/>
  <c r="P118" i="2"/>
  <c r="K194" i="2"/>
  <c r="K188" i="2"/>
  <c r="K175" i="2"/>
  <c r="P195" i="2"/>
  <c r="P177" i="2"/>
  <c r="K99" i="2"/>
  <c r="K37" i="2"/>
  <c r="P57" i="2"/>
  <c r="P31" i="2"/>
  <c r="K103" i="2"/>
  <c r="K80" i="2"/>
  <c r="K74" i="2"/>
  <c r="P99" i="2"/>
  <c r="K141" i="2"/>
  <c r="K135" i="2"/>
  <c r="P121" i="2"/>
  <c r="P117" i="2"/>
  <c r="K187" i="2"/>
  <c r="K174" i="2"/>
  <c r="K158" i="2"/>
  <c r="P194" i="2"/>
  <c r="P176" i="2"/>
  <c r="P171" i="2"/>
  <c r="K157" i="2"/>
  <c r="P175" i="2"/>
  <c r="K59" i="2"/>
  <c r="P92" i="2"/>
  <c r="P77" i="2"/>
  <c r="K146" i="2"/>
  <c r="K133" i="2"/>
  <c r="K117" i="2"/>
  <c r="P139" i="2"/>
  <c r="P135" i="2"/>
  <c r="K192" i="2"/>
  <c r="K179" i="2"/>
  <c r="Q179" i="2" s="1"/>
  <c r="P192" i="2"/>
  <c r="P187" i="2"/>
  <c r="P159" i="2"/>
  <c r="K73" i="2"/>
  <c r="K58" i="2"/>
  <c r="P67" i="2"/>
  <c r="P41" i="2"/>
  <c r="K108" i="2"/>
  <c r="K95" i="2"/>
  <c r="K57" i="2"/>
  <c r="K41" i="2"/>
  <c r="P66" i="2"/>
  <c r="P55" i="2"/>
  <c r="P40" i="2"/>
  <c r="K107" i="2"/>
  <c r="K94" i="2"/>
  <c r="K78" i="2"/>
  <c r="P109" i="2"/>
  <c r="P91" i="2"/>
  <c r="P76" i="2"/>
  <c r="K145" i="2"/>
  <c r="K139" i="2"/>
  <c r="K116" i="2"/>
  <c r="P144" i="2"/>
  <c r="P134" i="2"/>
  <c r="K191" i="2"/>
  <c r="K178" i="2"/>
  <c r="K172" i="2"/>
  <c r="P191" i="2"/>
  <c r="P186" i="2"/>
  <c r="P158" i="2"/>
  <c r="K63" i="2"/>
  <c r="P65" i="2"/>
  <c r="P39" i="2"/>
  <c r="K100" i="2"/>
  <c r="K77" i="2"/>
  <c r="P108" i="2"/>
  <c r="P75" i="2"/>
  <c r="K151" i="2"/>
  <c r="K115" i="2"/>
  <c r="P147" i="2"/>
  <c r="P143" i="2"/>
  <c r="K190" i="2"/>
  <c r="K184" i="2"/>
  <c r="K171" i="2"/>
  <c r="P185" i="2"/>
  <c r="P157" i="2"/>
  <c r="P70" i="2"/>
  <c r="K196" i="2"/>
  <c r="P112" i="2"/>
  <c r="K70" i="2"/>
  <c r="P154" i="2"/>
  <c r="K112" i="2"/>
  <c r="P196" i="2"/>
  <c r="K154" i="2"/>
  <c r="K156" i="2"/>
  <c r="P72" i="2"/>
  <c r="K72" i="2"/>
  <c r="P114" i="2"/>
  <c r="P156" i="2"/>
  <c r="K114" i="2"/>
  <c r="Q148" i="2" l="1"/>
  <c r="Q181" i="2"/>
  <c r="Q159" i="2"/>
  <c r="Q109" i="2"/>
  <c r="Q142" i="2"/>
  <c r="Q94" i="2"/>
  <c r="Q189" i="2"/>
  <c r="Q78" i="2"/>
  <c r="Q103" i="2"/>
  <c r="Q188" i="2"/>
  <c r="Q122" i="2"/>
  <c r="Q98" i="2"/>
  <c r="Q138" i="2"/>
  <c r="Q75" i="2"/>
  <c r="Q174" i="2"/>
  <c r="Q104" i="2"/>
  <c r="Q65" i="2"/>
  <c r="Q53" i="2"/>
  <c r="Q40" i="2"/>
  <c r="Q68" i="2"/>
  <c r="Q60" i="2"/>
  <c r="Q32" i="2"/>
  <c r="Q144" i="2"/>
  <c r="Q151" i="2"/>
  <c r="Q80" i="2"/>
  <c r="Q186" i="2"/>
  <c r="Q33" i="2"/>
  <c r="Q152" i="2"/>
  <c r="Q66" i="2"/>
  <c r="Q110" i="2"/>
  <c r="Q193" i="2"/>
  <c r="Q102" i="2"/>
  <c r="Q38" i="2"/>
  <c r="Q173" i="2"/>
  <c r="Q105" i="2"/>
  <c r="Q190" i="2"/>
  <c r="Q147" i="2"/>
  <c r="Q39" i="2"/>
  <c r="Q134" i="2"/>
  <c r="Q136" i="2"/>
  <c r="Q140" i="2"/>
  <c r="Q54" i="2"/>
  <c r="Q146" i="2"/>
  <c r="Q141" i="2"/>
  <c r="Q119" i="2"/>
  <c r="Q34" i="2"/>
  <c r="Q178" i="2"/>
  <c r="Q133" i="2"/>
  <c r="Q170" i="2"/>
  <c r="Q64" i="2"/>
  <c r="Q42" i="2"/>
  <c r="Q59" i="2"/>
  <c r="Q61" i="2"/>
  <c r="Q62" i="2"/>
  <c r="Q56" i="2"/>
  <c r="Q36" i="2"/>
  <c r="Q116" i="2"/>
  <c r="Q118" i="2"/>
  <c r="Q111" i="2"/>
  <c r="Q35" i="2"/>
  <c r="Q115" i="2"/>
  <c r="Q150" i="2"/>
  <c r="Q145" i="2"/>
  <c r="Q176" i="2"/>
  <c r="Q172" i="2"/>
  <c r="Q177" i="2"/>
  <c r="Q153" i="2"/>
  <c r="Q69" i="2"/>
  <c r="Q107" i="2"/>
  <c r="Q185" i="2"/>
  <c r="Q121" i="2"/>
  <c r="Q171" i="2"/>
  <c r="Q76" i="2"/>
  <c r="Q143" i="2"/>
  <c r="Q182" i="2"/>
  <c r="Q137" i="2"/>
  <c r="Q120" i="2"/>
  <c r="Q180" i="2"/>
  <c r="Q91" i="2"/>
  <c r="Q92" i="2"/>
  <c r="Q195" i="2"/>
  <c r="Q108" i="2"/>
  <c r="Q67" i="2"/>
  <c r="Q149" i="2"/>
  <c r="Q158" i="2"/>
  <c r="Q191" i="2"/>
  <c r="Q55" i="2"/>
  <c r="Q183" i="2"/>
  <c r="Q37" i="2"/>
  <c r="Q194" i="2"/>
  <c r="Q135" i="2"/>
  <c r="Q117" i="2"/>
  <c r="Q58" i="2"/>
  <c r="Q74" i="2"/>
  <c r="Q139" i="2"/>
  <c r="Q31" i="2"/>
  <c r="Q95" i="2"/>
  <c r="Q63" i="2"/>
  <c r="Q100" i="2"/>
  <c r="Q73" i="2"/>
  <c r="Q57" i="2"/>
  <c r="Q157" i="2"/>
  <c r="Q187" i="2"/>
  <c r="Q175" i="2"/>
  <c r="Q192" i="2"/>
  <c r="Q77" i="2"/>
  <c r="Q99" i="2"/>
  <c r="Q41" i="2"/>
  <c r="Q184" i="2"/>
  <c r="Q70" i="2"/>
  <c r="Q196" i="2"/>
  <c r="Q112" i="2"/>
  <c r="Q154" i="2"/>
  <c r="K113" i="2"/>
  <c r="P113" i="2"/>
  <c r="P155" i="2"/>
  <c r="K155" i="2"/>
  <c r="K71" i="2"/>
  <c r="P71" i="2"/>
  <c r="Q156" i="2"/>
  <c r="Q72" i="2"/>
  <c r="Q114" i="2"/>
  <c r="Q71" i="2" l="1"/>
  <c r="Q113" i="2"/>
  <c r="Q155" i="2"/>
  <c r="O30" i="2" l="1"/>
  <c r="M30" i="2"/>
  <c r="J30" i="2"/>
  <c r="H30" i="2"/>
  <c r="K30" i="2" l="1"/>
  <c r="P30" i="2"/>
  <c r="K29" i="2" l="1"/>
  <c r="P29" i="2"/>
  <c r="Q30" i="2"/>
  <c r="Q29" i="2" l="1"/>
  <c r="E24" i="2"/>
  <c r="E23" i="2"/>
  <c r="E25" i="2"/>
  <c r="E21" i="2"/>
  <c r="E22" i="2" l="1"/>
</calcChain>
</file>

<file path=xl/sharedStrings.xml><?xml version="1.0" encoding="utf-8"?>
<sst xmlns="http://schemas.openxmlformats.org/spreadsheetml/2006/main" count="1168" uniqueCount="77">
  <si>
    <t>LI</t>
  </si>
  <si>
    <t>DK</t>
  </si>
  <si>
    <t>RO</t>
  </si>
  <si>
    <t>TV</t>
  </si>
  <si>
    <t>Toegankelijkheid van de verbinding</t>
  </si>
  <si>
    <t>Doorkruisingen</t>
  </si>
  <si>
    <t>Randopsluiting</t>
  </si>
  <si>
    <t>Type verbinding (TV)</t>
  </si>
  <si>
    <t>Score</t>
  </si>
  <si>
    <t>Droge verbinding</t>
  </si>
  <si>
    <t>Directe integrale verbinding</t>
  </si>
  <si>
    <t>Zachte chemische verbinding</t>
  </si>
  <si>
    <t>Harde chemische verbinding</t>
  </si>
  <si>
    <t>Vrij toegankelijk zonder extra handelingen</t>
  </si>
  <si>
    <t>Toegankelijk met extra handelingen die geen schade veroorzaken</t>
  </si>
  <si>
    <t>Toegankelijk met extra handelingen met volledig herstelbare schade</t>
  </si>
  <si>
    <t>Toegankelijk met extra handelingen met gedeeltelijk herstelbare schade (méér dan 20% van de waarde)</t>
  </si>
  <si>
    <t>Niet toegankelijk – onherstelbare schade aan het product of omliggende producten</t>
  </si>
  <si>
    <t>Geen doorkruisingen - modulaire zonering van producten of elementen uit verschillende lagen.</t>
  </si>
  <si>
    <t>Incidentele doorkruisingen van producten of elementen uit verschillende lagen.</t>
  </si>
  <si>
    <t>Volledige integratie van producten of elementen uit verschillende lagen.</t>
  </si>
  <si>
    <t>Randopsluiting (RO)</t>
  </si>
  <si>
    <t>Open, geen belemmering voor het (tussentijds) uitnemen van producten of elementen.</t>
  </si>
  <si>
    <t>Overlapping, gedeeltelijke belemmering voor het (tussentijds) uitnemen van producten of elementen.</t>
  </si>
  <si>
    <t>Gesloten, Volledige belemmering voor het (tussentijds) uitnemen van producten of elementen.</t>
  </si>
  <si>
    <t>ID</t>
  </si>
  <si>
    <t>MKI</t>
  </si>
  <si>
    <t>Skin</t>
  </si>
  <si>
    <t>Structure</t>
  </si>
  <si>
    <t>Space plan</t>
  </si>
  <si>
    <t>Losmaakbaarheid van de connectie (LIc)</t>
  </si>
  <si>
    <t>Losmaakbaarheid van de samenstelling (LIs)</t>
  </si>
  <si>
    <r>
      <t>Doorkruisingen</t>
    </r>
    <r>
      <rPr>
        <b/>
        <sz val="10"/>
        <color rgb="FF000000"/>
        <rFont val="Calibri"/>
        <family val="2"/>
        <scheme val="major"/>
      </rPr>
      <t xml:space="preserve"> (DK)</t>
    </r>
  </si>
  <si>
    <t>Losmaakbaarheidsindex (LI)</t>
  </si>
  <si>
    <t>Services</t>
  </si>
  <si>
    <r>
      <t>Toegankelijkheid van de verbinding</t>
    </r>
    <r>
      <rPr>
        <b/>
        <sz val="10"/>
        <color rgb="FF000000"/>
        <rFont val="Calibri"/>
        <family val="2"/>
        <scheme val="major"/>
      </rPr>
      <t xml:space="preserve"> (ToV)</t>
    </r>
  </si>
  <si>
    <t>Dragende verbinding</t>
  </si>
  <si>
    <t>ID dragende verbinding</t>
  </si>
  <si>
    <t>ToV</t>
  </si>
  <si>
    <t>Verbinding met toegevoegde elementen</t>
  </si>
  <si>
    <t>Losmaakbaarheisindex</t>
  </si>
  <si>
    <t>Gebouw</t>
  </si>
  <si>
    <t>Space Plan</t>
  </si>
  <si>
    <t>…</t>
  </si>
  <si>
    <t>1.1</t>
  </si>
  <si>
    <t>1.2</t>
  </si>
  <si>
    <t>2.1</t>
  </si>
  <si>
    <t>2.2</t>
  </si>
  <si>
    <t>...</t>
  </si>
  <si>
    <t>3.1</t>
  </si>
  <si>
    <t>3.2</t>
  </si>
  <si>
    <t>4.1</t>
  </si>
  <si>
    <t>4.2</t>
  </si>
  <si>
    <t>Samenvatting</t>
  </si>
  <si>
    <t>Voorbeeld 1</t>
  </si>
  <si>
    <t>Voorbeeld 2</t>
  </si>
  <si>
    <t>Voorbeeld 3</t>
  </si>
  <si>
    <t>Voorbeeld 4</t>
  </si>
  <si>
    <t>Voorbeeld 5</t>
  </si>
  <si>
    <t>Voorbeeld 6</t>
  </si>
  <si>
    <t>Voorbeeld 7</t>
  </si>
  <si>
    <t>Voorbeeld 8</t>
  </si>
  <si>
    <t/>
  </si>
  <si>
    <t>Product/element omschrijving</t>
  </si>
  <si>
    <t>Berekend door:</t>
  </si>
  <si>
    <t>Projectgegevens</t>
  </si>
  <si>
    <t>Projectnaam:</t>
  </si>
  <si>
    <t>Versie:</t>
  </si>
  <si>
    <t>Rij niet gebruiken</t>
  </si>
  <si>
    <t>Werkmodel versie 1.0 - 03/08/2021</t>
  </si>
  <si>
    <t>Opgesteld door Alba Concepts B.V.</t>
  </si>
  <si>
    <t>Disclaimer:</t>
  </si>
  <si>
    <t xml:space="preserve">Dit rekenmodel is gebaseerd op de rekenregels uit het rapport Circular Buildings - een meetmethodiek voor losmaakbaarheid versie 2. </t>
  </si>
  <si>
    <t>De gebruiker kan geen rechten ontlenen aan de resultaten van het rekenmodel alsmede de betrouwbaarheid van de ingevulde berekening. Alba Concepts en/of de DGBC aanvaardt geen aansprakelijkheid voor schade als gevolg van onjuistheden of onvolledigheden in de aangeboden resultaten en/of informatie, noch voor schade die het gevolg is van problemen veroorzaakt door onjuistheiden of onvolledigheid van het rekenmodel.</t>
  </si>
  <si>
    <t>Werkmodel versie 1.0 - 05/08/2021</t>
  </si>
  <si>
    <t>Versiedatum:</t>
  </si>
  <si>
    <t>BREEAM-NL Registratienummer: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</si>
</sst>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_ * #,##0.0_ ;_ * \-#,##0.0_ ;_ * &quot;-&quot;??_ ;_ @_ "/>
  </numFmts>
  <fonts count="10" x14ac:knownFonts="1">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b/>
      <sz val="11"/>
      <color theme="1"/>
      <name val="Calibri"/>
      <family val="2"/>
      <scheme val="minor"/>
    </font>
    <font>
      <b/>
      <sz val="10"/>
      <color rgb="FF000000"/>
      <name val="Calibri"/>
      <family val="2"/>
      <scheme val="major"/>
    </font>
    <font>
      <sz val="10"/>
      <color rgb="FF000000"/>
      <name val="Calibri"/>
      <family val="2"/>
      <scheme val="major"/>
    </font>
    <font>
      <b/>
      <sz val="10"/>
      <color theme="1"/>
      <name val="Calibri"/>
      <family val="2"/>
      <scheme val="major"/>
    </font>
    <font>
      <b/>
      <sz val="11"/>
      <name val="Calibri"/>
      <family val="2"/>
      <scheme val="minor"/>
    </font>
    <font>
      <b/>
      <sz val="11"/>
      <color theme="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theme="2"/>
        <bgColor indexed="64"/>
      </patternFill>
    </fill>
    <fill>
      <patternFill patternType="solid">
        <fgColor theme="0"/>
        <bgColor indexed="64"/>
      </patternFill>
    </fill>
    <fill>
      <patternFill patternType="solid">
        <fgColor rgb="FF003063"/>
        <bgColor indexed="64"/>
      </patternFill>
    </fill>
    <fill>
      <patternFill patternType="solid">
        <fgColor rgb="FF4CA665"/>
        <bgColor indexed="64"/>
      </patternFill>
    </fill>
  </fills>
  <borders count="96">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rgb="FF003063"/>
      </left>
      <right/>
      <top style="medium">
        <color rgb="FF003063"/>
      </top>
      <bottom style="thin">
        <color indexed="64"/>
      </bottom>
      <diagonal/>
    </border>
    <border>
      <left/>
      <right/>
      <top style="medium">
        <color rgb="FF003063"/>
      </top>
      <bottom style="thin">
        <color indexed="64"/>
      </bottom>
      <diagonal/>
    </border>
    <border>
      <left/>
      <right style="medium">
        <color rgb="FF003063"/>
      </right>
      <top style="medium">
        <color rgb="FF003063"/>
      </top>
      <bottom style="thin">
        <color indexed="64"/>
      </bottom>
      <diagonal/>
    </border>
    <border>
      <left style="medium">
        <color rgb="FF003063"/>
      </left>
      <right/>
      <top style="thin">
        <color indexed="64"/>
      </top>
      <bottom style="thin">
        <color indexed="64"/>
      </bottom>
      <diagonal/>
    </border>
    <border>
      <left style="thin">
        <color indexed="64"/>
      </left>
      <right style="medium">
        <color rgb="FF003063"/>
      </right>
      <top style="thin">
        <color indexed="64"/>
      </top>
      <bottom style="thin">
        <color indexed="64"/>
      </bottom>
      <diagonal/>
    </border>
    <border>
      <left style="medium">
        <color rgb="FF003063"/>
      </left>
      <right/>
      <top style="thin">
        <color indexed="64"/>
      </top>
      <bottom style="medium">
        <color rgb="FF003063"/>
      </bottom>
      <diagonal/>
    </border>
    <border>
      <left/>
      <right style="thin">
        <color indexed="64"/>
      </right>
      <top style="thin">
        <color indexed="64"/>
      </top>
      <bottom style="medium">
        <color rgb="FF003063"/>
      </bottom>
      <diagonal/>
    </border>
    <border>
      <left style="thin">
        <color indexed="64"/>
      </left>
      <right style="medium">
        <color rgb="FF003063"/>
      </right>
      <top style="thin">
        <color indexed="64"/>
      </top>
      <bottom style="medium">
        <color rgb="FF003063"/>
      </bottom>
      <diagonal/>
    </border>
    <border>
      <left/>
      <right style="medium">
        <color rgb="FF003063"/>
      </right>
      <top/>
      <bottom style="medium">
        <color indexed="64"/>
      </bottom>
      <diagonal/>
    </border>
    <border>
      <left style="thin">
        <color indexed="64"/>
      </left>
      <right style="medium">
        <color rgb="FF003063"/>
      </right>
      <top/>
      <bottom style="thin">
        <color indexed="64"/>
      </bottom>
      <diagonal/>
    </border>
    <border>
      <left style="thin">
        <color indexed="64"/>
      </left>
      <right style="thin">
        <color indexed="64"/>
      </right>
      <top style="thin">
        <color indexed="64"/>
      </top>
      <bottom style="medium">
        <color rgb="FF003063"/>
      </bottom>
      <diagonal/>
    </border>
    <border>
      <left style="medium">
        <color rgb="FF003063"/>
      </left>
      <right/>
      <top/>
      <bottom style="thin">
        <color indexed="64"/>
      </bottom>
      <diagonal/>
    </border>
    <border>
      <left style="medium">
        <color rgb="FF003063"/>
      </left>
      <right/>
      <top/>
      <bottom style="medium">
        <color rgb="FF003063"/>
      </bottom>
      <diagonal/>
    </border>
    <border>
      <left/>
      <right style="medium">
        <color rgb="FF003063"/>
      </right>
      <top/>
      <bottom style="medium">
        <color rgb="FF003063"/>
      </bottom>
      <diagonal/>
    </border>
    <border>
      <left style="medium">
        <color rgb="FF003063"/>
      </left>
      <right/>
      <top style="medium">
        <color rgb="FF003063"/>
      </top>
      <bottom style="medium">
        <color rgb="FF003063"/>
      </bottom>
      <diagonal/>
    </border>
    <border>
      <left/>
      <right/>
      <top style="medium">
        <color rgb="FF003063"/>
      </top>
      <bottom style="medium">
        <color rgb="FF003063"/>
      </bottom>
      <diagonal/>
    </border>
    <border>
      <left/>
      <right style="medium">
        <color rgb="FF003063"/>
      </right>
      <top style="medium">
        <color rgb="FF003063"/>
      </top>
      <bottom style="medium">
        <color rgb="FF003063"/>
      </bottom>
      <diagonal/>
    </border>
    <border>
      <left style="medium">
        <color rgb="FF003063"/>
      </left>
      <right style="thin">
        <color indexed="64"/>
      </right>
      <top style="medium">
        <color indexed="64"/>
      </top>
      <bottom style="medium">
        <color indexed="64"/>
      </bottom>
      <diagonal/>
    </border>
    <border>
      <left/>
      <right style="medium">
        <color rgb="FF003063"/>
      </right>
      <top style="medium">
        <color indexed="64"/>
      </top>
      <bottom style="medium">
        <color indexed="64"/>
      </bottom>
      <diagonal/>
    </border>
    <border>
      <left style="medium">
        <color rgb="FF003063"/>
      </left>
      <right style="thin">
        <color indexed="64"/>
      </right>
      <top/>
      <bottom style="hair">
        <color indexed="64"/>
      </bottom>
      <diagonal/>
    </border>
    <border>
      <left/>
      <right style="medium">
        <color rgb="FF003063"/>
      </right>
      <top/>
      <bottom style="hair">
        <color indexed="64"/>
      </bottom>
      <diagonal/>
    </border>
    <border>
      <left style="medium">
        <color rgb="FF003063"/>
      </left>
      <right style="thin">
        <color indexed="64"/>
      </right>
      <top style="hair">
        <color indexed="64"/>
      </top>
      <bottom style="hair">
        <color indexed="64"/>
      </bottom>
      <diagonal/>
    </border>
    <border>
      <left/>
      <right style="medium">
        <color rgb="FF003063"/>
      </right>
      <top style="hair">
        <color indexed="64"/>
      </top>
      <bottom style="hair">
        <color indexed="64"/>
      </bottom>
      <diagonal/>
    </border>
    <border>
      <left/>
      <right style="medium">
        <color rgb="FF003063"/>
      </right>
      <top style="hair">
        <color indexed="64"/>
      </top>
      <bottom/>
      <diagonal/>
    </border>
    <border>
      <left style="medium">
        <color rgb="FF003063"/>
      </left>
      <right style="thin">
        <color indexed="64"/>
      </right>
      <top style="medium">
        <color indexed="64"/>
      </top>
      <bottom style="hair">
        <color indexed="64"/>
      </bottom>
      <diagonal/>
    </border>
    <border>
      <left/>
      <right style="medium">
        <color rgb="FF003063"/>
      </right>
      <top style="medium">
        <color indexed="64"/>
      </top>
      <bottom style="hair">
        <color indexed="64"/>
      </bottom>
      <diagonal/>
    </border>
    <border>
      <left style="medium">
        <color rgb="FF003063"/>
      </left>
      <right style="thin">
        <color indexed="64"/>
      </right>
      <top style="hair">
        <color indexed="64"/>
      </top>
      <bottom style="medium">
        <color rgb="FF003063"/>
      </bottom>
      <diagonal/>
    </border>
    <border>
      <left/>
      <right style="thin">
        <color indexed="64"/>
      </right>
      <top style="hair">
        <color indexed="64"/>
      </top>
      <bottom style="medium">
        <color rgb="FF003063"/>
      </bottom>
      <diagonal/>
    </border>
    <border>
      <left/>
      <right style="thin">
        <color indexed="64"/>
      </right>
      <top/>
      <bottom style="medium">
        <color rgb="FF003063"/>
      </bottom>
      <diagonal/>
    </border>
    <border>
      <left style="thin">
        <color indexed="64"/>
      </left>
      <right style="thin">
        <color indexed="64"/>
      </right>
      <top style="hair">
        <color indexed="64"/>
      </top>
      <bottom style="medium">
        <color rgb="FF003063"/>
      </bottom>
      <diagonal/>
    </border>
    <border>
      <left/>
      <right style="medium">
        <color rgb="FF003063"/>
      </right>
      <top style="hair">
        <color indexed="64"/>
      </top>
      <bottom style="medium">
        <color rgb="FF003063"/>
      </bottom>
      <diagonal/>
    </border>
    <border>
      <left style="medium">
        <color rgb="FF003063"/>
      </left>
      <right style="thin">
        <color indexed="64"/>
      </right>
      <top style="medium">
        <color rgb="FF003063"/>
      </top>
      <bottom style="medium">
        <color rgb="FF003063"/>
      </bottom>
      <diagonal/>
    </border>
    <border>
      <left/>
      <right style="thin">
        <color indexed="64"/>
      </right>
      <top style="medium">
        <color rgb="FF003063"/>
      </top>
      <bottom style="medium">
        <color rgb="FF003063"/>
      </bottom>
      <diagonal/>
    </border>
    <border>
      <left style="thin">
        <color indexed="64"/>
      </left>
      <right style="thin">
        <color indexed="64"/>
      </right>
      <top style="medium">
        <color rgb="FF003063"/>
      </top>
      <bottom style="medium">
        <color rgb="FF003063"/>
      </bottom>
      <diagonal/>
    </border>
    <border>
      <left style="thin">
        <color indexed="64"/>
      </left>
      <right style="medium">
        <color rgb="FF003063"/>
      </right>
      <top style="medium">
        <color rgb="FF003063"/>
      </top>
      <bottom style="medium">
        <color rgb="FF003063"/>
      </bottom>
      <diagonal/>
    </border>
    <border>
      <left style="medium">
        <color rgb="FF003063"/>
      </left>
      <right style="thin">
        <color indexed="64"/>
      </right>
      <top style="medium">
        <color rgb="FF003063"/>
      </top>
      <bottom/>
      <diagonal/>
    </border>
    <border>
      <left/>
      <right style="thin">
        <color indexed="64"/>
      </right>
      <top style="medium">
        <color rgb="FF003063"/>
      </top>
      <bottom/>
      <diagonal/>
    </border>
    <border>
      <left style="medium">
        <color rgb="FF003063"/>
      </left>
      <right style="thin">
        <color indexed="64"/>
      </right>
      <top/>
      <bottom style="medium">
        <color indexed="64"/>
      </bottom>
      <diagonal/>
    </border>
    <border>
      <left style="thin">
        <color indexed="64"/>
      </left>
      <right style="thin">
        <color indexed="64"/>
      </right>
      <top style="medium">
        <color rgb="FF003063"/>
      </top>
      <bottom/>
      <diagonal/>
    </border>
    <border>
      <left/>
      <right/>
      <top style="medium">
        <color rgb="FF003063"/>
      </top>
      <bottom/>
      <diagonal/>
    </border>
    <border>
      <left style="thin">
        <color indexed="64"/>
      </left>
      <right style="medium">
        <color rgb="FF003063"/>
      </right>
      <top style="medium">
        <color rgb="FF003063"/>
      </top>
      <bottom/>
      <diagonal/>
    </border>
    <border>
      <left style="thick">
        <color rgb="FFFF0000"/>
      </left>
      <right style="thin">
        <color indexed="64"/>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style="hair">
        <color indexed="64"/>
      </bottom>
      <diagonal/>
    </border>
    <border>
      <left/>
      <right style="thick">
        <color rgb="FFFF0000"/>
      </right>
      <top style="thick">
        <color rgb="FFFF0000"/>
      </top>
      <bottom style="hair">
        <color indexed="64"/>
      </bottom>
      <diagonal/>
    </border>
    <border>
      <left style="thick">
        <color rgb="FFFF0000"/>
      </left>
      <right style="thin">
        <color indexed="64"/>
      </right>
      <top style="hair">
        <color indexed="64"/>
      </top>
      <bottom style="hair">
        <color indexed="64"/>
      </bottom>
      <diagonal/>
    </border>
    <border>
      <left/>
      <right style="thick">
        <color rgb="FFFF0000"/>
      </right>
      <top/>
      <bottom style="hair">
        <color indexed="64"/>
      </bottom>
      <diagonal/>
    </border>
    <border>
      <left style="thick">
        <color rgb="FFFF0000"/>
      </left>
      <right style="thin">
        <color indexed="64"/>
      </right>
      <top style="hair">
        <color indexed="64"/>
      </top>
      <bottom/>
      <diagonal/>
    </border>
    <border>
      <left style="thick">
        <color rgb="FFFF0000"/>
      </left>
      <right style="thin">
        <color indexed="64"/>
      </right>
      <top style="hair">
        <color indexed="64"/>
      </top>
      <bottom style="thick">
        <color rgb="FFFF0000"/>
      </bottom>
      <diagonal/>
    </border>
    <border>
      <left/>
      <right style="thick">
        <color rgb="FFFF0000"/>
      </right>
      <top/>
      <bottom style="thick">
        <color rgb="FFFF0000"/>
      </bottom>
      <diagonal/>
    </border>
    <border>
      <left/>
      <right style="thick">
        <color rgb="FFFF0000"/>
      </right>
      <top style="hair">
        <color indexed="64"/>
      </top>
      <bottom style="hair">
        <color indexed="64"/>
      </bottom>
      <diagonal/>
    </border>
    <border>
      <left/>
      <right style="thick">
        <color rgb="FFFF0000"/>
      </right>
      <top style="hair">
        <color indexed="64"/>
      </top>
      <bottom/>
      <diagonal/>
    </border>
    <border>
      <left/>
      <right style="thick">
        <color rgb="FFFF0000"/>
      </right>
      <top style="hair">
        <color indexed="64"/>
      </top>
      <bottom style="thick">
        <color rgb="FFFF0000"/>
      </bottom>
      <diagonal/>
    </border>
    <border>
      <left style="thick">
        <color rgb="FFFF0000"/>
      </left>
      <right style="thick">
        <color rgb="FFFF0000"/>
      </right>
      <top style="thick">
        <color rgb="FFFF0000"/>
      </top>
      <bottom style="hair">
        <color indexed="64"/>
      </bottom>
      <diagonal/>
    </border>
    <border>
      <left style="thick">
        <color rgb="FFFF0000"/>
      </left>
      <right style="thick">
        <color rgb="FFFF0000"/>
      </right>
      <top style="hair">
        <color indexed="64"/>
      </top>
      <bottom style="hair">
        <color indexed="64"/>
      </bottom>
      <diagonal/>
    </border>
    <border>
      <left style="thick">
        <color rgb="FFFF0000"/>
      </left>
      <right style="thick">
        <color rgb="FFFF0000"/>
      </right>
      <top style="hair">
        <color indexed="64"/>
      </top>
      <bottom/>
      <diagonal/>
    </border>
    <border>
      <left style="thick">
        <color rgb="FFFF0000"/>
      </left>
      <right style="thick">
        <color rgb="FFFF0000"/>
      </right>
      <top style="hair">
        <color indexed="64"/>
      </top>
      <bottom style="thick">
        <color rgb="FFFF0000"/>
      </bottom>
      <diagonal/>
    </border>
    <border>
      <left style="thin">
        <color indexed="64"/>
      </left>
      <right style="thin">
        <color indexed="64"/>
      </right>
      <top/>
      <bottom style="medium">
        <color indexed="64"/>
      </bottom>
      <diagonal/>
    </border>
    <border>
      <left style="thin">
        <color indexed="64"/>
      </left>
      <right style="thick">
        <color rgb="FFFF0000"/>
      </right>
      <top style="thick">
        <color rgb="FFFF0000"/>
      </top>
      <bottom style="hair">
        <color indexed="64"/>
      </bottom>
      <diagonal/>
    </border>
    <border>
      <left style="thin">
        <color indexed="64"/>
      </left>
      <right style="thick">
        <color rgb="FFFF0000"/>
      </right>
      <top/>
      <bottom style="hair">
        <color indexed="64"/>
      </bottom>
      <diagonal/>
    </border>
    <border>
      <left style="thin">
        <color indexed="64"/>
      </left>
      <right style="thick">
        <color rgb="FFFF0000"/>
      </right>
      <top style="hair">
        <color indexed="64"/>
      </top>
      <bottom style="thick">
        <color rgb="FFFF0000"/>
      </bottom>
      <diagonal/>
    </border>
    <border>
      <left style="thin">
        <color indexed="64"/>
      </left>
      <right style="thick">
        <color rgb="FFFF0000"/>
      </right>
      <top style="hair">
        <color indexed="64"/>
      </top>
      <bottom style="hair">
        <color indexed="64"/>
      </bottom>
      <diagonal/>
    </border>
    <border>
      <left style="thin">
        <color indexed="64"/>
      </left>
      <right style="thick">
        <color rgb="FFFF0000"/>
      </right>
      <top style="hair">
        <color indexed="64"/>
      </top>
      <bottom/>
      <diagonal/>
    </border>
    <border>
      <left style="medium">
        <color rgb="FF003063"/>
      </left>
      <right/>
      <top style="thin">
        <color indexed="64"/>
      </top>
      <bottom/>
      <diagonal/>
    </border>
    <border>
      <left/>
      <right style="thin">
        <color indexed="64"/>
      </right>
      <top style="thin">
        <color indexed="64"/>
      </top>
      <bottom/>
      <diagonal/>
    </border>
    <border>
      <left style="thin">
        <color indexed="64"/>
      </left>
      <right style="medium">
        <color rgb="FF003063"/>
      </right>
      <top style="thin">
        <color indexed="64"/>
      </top>
      <bottom/>
      <diagonal/>
    </border>
  </borders>
  <cellStyleXfs count="4">
    <xf numFmtId="0" fontId="0" fillId="0" borderId="0"/>
    <xf numFmtId="43"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204">
    <xf numFmtId="0" fontId="0" fillId="0" borderId="0" xfId="0"/>
    <xf numFmtId="0" fontId="0" fillId="5" borderId="7" xfId="0" applyFill="1" applyBorder="1" applyProtection="1">
      <protection locked="0"/>
    </xf>
    <xf numFmtId="43" fontId="0" fillId="5" borderId="7" xfId="1" applyFont="1" applyFill="1" applyBorder="1" applyProtection="1">
      <protection locked="0"/>
    </xf>
    <xf numFmtId="164" fontId="0" fillId="5" borderId="8" xfId="1" applyNumberFormat="1" applyFont="1" applyFill="1" applyBorder="1" applyProtection="1">
      <protection locked="0"/>
    </xf>
    <xf numFmtId="0" fontId="0" fillId="5" borderId="4" xfId="0" applyFill="1" applyBorder="1" applyProtection="1">
      <protection locked="0"/>
    </xf>
    <xf numFmtId="43" fontId="0" fillId="5" borderId="4" xfId="1" applyFont="1" applyFill="1" applyBorder="1" applyProtection="1">
      <protection locked="0"/>
    </xf>
    <xf numFmtId="164" fontId="0" fillId="5" borderId="3" xfId="1" applyNumberFormat="1" applyFont="1" applyFill="1" applyBorder="1" applyProtection="1">
      <protection locked="0"/>
    </xf>
    <xf numFmtId="0" fontId="0" fillId="5" borderId="20" xfId="0" applyFill="1" applyBorder="1" applyProtection="1">
      <protection locked="0"/>
    </xf>
    <xf numFmtId="0" fontId="0" fillId="0" borderId="7" xfId="0" applyBorder="1" applyProtection="1">
      <protection locked="0"/>
    </xf>
    <xf numFmtId="43" fontId="0" fillId="0" borderId="7" xfId="1" applyFont="1" applyBorder="1" applyProtection="1">
      <protection locked="0"/>
    </xf>
    <xf numFmtId="164" fontId="0" fillId="0" borderId="8" xfId="1" applyNumberFormat="1" applyFont="1" applyBorder="1" applyProtection="1">
      <protection locked="0"/>
    </xf>
    <xf numFmtId="0" fontId="0" fillId="0" borderId="4" xfId="0" applyBorder="1" applyProtection="1">
      <protection locked="0"/>
    </xf>
    <xf numFmtId="43" fontId="0" fillId="0" borderId="4" xfId="1" applyFont="1" applyBorder="1" applyProtection="1">
      <protection locked="0"/>
    </xf>
    <xf numFmtId="164" fontId="0" fillId="0" borderId="3" xfId="1" applyNumberFormat="1" applyFont="1" applyBorder="1" applyProtection="1">
      <protection locked="0"/>
    </xf>
    <xf numFmtId="0" fontId="0" fillId="0" borderId="20" xfId="0" applyBorder="1" applyProtection="1">
      <protection locked="0"/>
    </xf>
    <xf numFmtId="164" fontId="0" fillId="0" borderId="21" xfId="1" applyNumberFormat="1" applyFont="1" applyBorder="1" applyProtection="1">
      <protection locked="0"/>
    </xf>
    <xf numFmtId="0" fontId="0" fillId="0" borderId="23" xfId="0" applyBorder="1" applyProtection="1">
      <protection locked="0"/>
    </xf>
    <xf numFmtId="43" fontId="0" fillId="0" borderId="23" xfId="1" applyFont="1" applyBorder="1" applyProtection="1">
      <protection locked="0"/>
    </xf>
    <xf numFmtId="164" fontId="0" fillId="0" borderId="24" xfId="1" applyNumberFormat="1" applyFont="1" applyBorder="1" applyProtection="1">
      <protection locked="0"/>
    </xf>
    <xf numFmtId="0" fontId="0" fillId="5" borderId="0" xfId="0" applyFill="1" applyProtection="1">
      <protection hidden="1"/>
    </xf>
    <xf numFmtId="0" fontId="0" fillId="0" borderId="0" xfId="0" applyProtection="1">
      <protection hidden="1"/>
    </xf>
    <xf numFmtId="164" fontId="0" fillId="5" borderId="0" xfId="1" applyNumberFormat="1" applyFont="1" applyFill="1" applyProtection="1">
      <protection hidden="1"/>
    </xf>
    <xf numFmtId="43" fontId="0" fillId="5" borderId="0" xfId="1" applyFont="1" applyFill="1" applyProtection="1">
      <protection hidden="1"/>
    </xf>
    <xf numFmtId="14" fontId="0" fillId="5" borderId="0" xfId="0" applyNumberFormat="1" applyFill="1" applyAlignment="1" applyProtection="1">
      <alignment horizontal="left"/>
      <protection hidden="1"/>
    </xf>
    <xf numFmtId="0" fontId="4" fillId="5" borderId="0" xfId="0" applyFont="1" applyFill="1" applyProtection="1">
      <protection hidden="1"/>
    </xf>
    <xf numFmtId="0" fontId="4" fillId="5" borderId="0" xfId="0" applyFont="1" applyFill="1" applyAlignment="1" applyProtection="1">
      <alignment vertical="top" wrapText="1"/>
      <protection hidden="1"/>
    </xf>
    <xf numFmtId="0" fontId="0" fillId="5" borderId="0" xfId="0" applyFill="1" applyAlignment="1" applyProtection="1">
      <alignment vertical="top" wrapText="1"/>
      <protection hidden="1"/>
    </xf>
    <xf numFmtId="0" fontId="2" fillId="5" borderId="0" xfId="2" applyFill="1" applyProtection="1">
      <protection hidden="1"/>
    </xf>
    <xf numFmtId="164" fontId="0" fillId="0" borderId="0" xfId="1" applyNumberFormat="1" applyFont="1" applyProtection="1">
      <protection hidden="1"/>
    </xf>
    <xf numFmtId="43" fontId="0" fillId="0" borderId="0" xfId="1" applyFont="1" applyProtection="1">
      <protection hidden="1"/>
    </xf>
    <xf numFmtId="43" fontId="0" fillId="3" borderId="21" xfId="1" applyFont="1" applyFill="1" applyBorder="1" applyProtection="1">
      <protection hidden="1"/>
    </xf>
    <xf numFmtId="43" fontId="0" fillId="3" borderId="3" xfId="1" applyFont="1" applyFill="1" applyBorder="1" applyProtection="1">
      <protection hidden="1"/>
    </xf>
    <xf numFmtId="0" fontId="0" fillId="3" borderId="7" xfId="0" applyFill="1" applyBorder="1" applyProtection="1">
      <protection hidden="1"/>
    </xf>
    <xf numFmtId="43" fontId="0" fillId="3" borderId="24" xfId="1" applyFont="1" applyFill="1" applyBorder="1" applyProtection="1">
      <protection hidden="1"/>
    </xf>
    <xf numFmtId="0" fontId="0" fillId="3" borderId="23" xfId="0" applyFill="1" applyBorder="1" applyProtection="1">
      <protection hidden="1"/>
    </xf>
    <xf numFmtId="0" fontId="0" fillId="3" borderId="4" xfId="0" applyFill="1" applyBorder="1" applyProtection="1">
      <protection hidden="1"/>
    </xf>
    <xf numFmtId="164" fontId="0" fillId="3" borderId="3" xfId="1" applyNumberFormat="1" applyFont="1" applyFill="1" applyBorder="1" applyProtection="1">
      <protection hidden="1"/>
    </xf>
    <xf numFmtId="43" fontId="0" fillId="3" borderId="8" xfId="1" applyFont="1" applyFill="1" applyBorder="1" applyProtection="1">
      <protection hidden="1"/>
    </xf>
    <xf numFmtId="0" fontId="4" fillId="4" borderId="26" xfId="0" applyFont="1" applyFill="1" applyBorder="1" applyProtection="1">
      <protection hidden="1"/>
    </xf>
    <xf numFmtId="43" fontId="4" fillId="4" borderId="22" xfId="1" applyFont="1" applyFill="1" applyBorder="1" applyProtection="1">
      <protection hidden="1"/>
    </xf>
    <xf numFmtId="0" fontId="0" fillId="4" borderId="27" xfId="0" applyFill="1" applyBorder="1" applyAlignment="1" applyProtection="1">
      <alignment horizontal="left" indent="1"/>
      <protection hidden="1"/>
    </xf>
    <xf numFmtId="43" fontId="0" fillId="4" borderId="10" xfId="1" applyFont="1" applyFill="1" applyBorder="1" applyProtection="1">
      <protection hidden="1"/>
    </xf>
    <xf numFmtId="0" fontId="0" fillId="5" borderId="0" xfId="0" applyFill="1" applyAlignment="1" applyProtection="1">
      <alignment wrapText="1"/>
      <protection hidden="1"/>
    </xf>
    <xf numFmtId="0" fontId="0" fillId="0" borderId="0" xfId="0" applyAlignment="1" applyProtection="1">
      <alignment wrapText="1"/>
      <protection hidden="1"/>
    </xf>
    <xf numFmtId="0" fontId="6" fillId="2" borderId="15" xfId="0" applyFont="1" applyFill="1" applyBorder="1" applyAlignment="1" applyProtection="1">
      <alignment vertical="center"/>
      <protection hidden="1"/>
    </xf>
    <xf numFmtId="43" fontId="6" fillId="2" borderId="16" xfId="1" applyFont="1" applyFill="1" applyBorder="1" applyAlignment="1" applyProtection="1">
      <alignment horizontal="left" vertical="center"/>
      <protection hidden="1"/>
    </xf>
    <xf numFmtId="0" fontId="6" fillId="2" borderId="11" xfId="0" applyFont="1" applyFill="1" applyBorder="1" applyAlignment="1" applyProtection="1">
      <alignment vertical="center"/>
      <protection hidden="1"/>
    </xf>
    <xf numFmtId="43" fontId="6" fillId="2" borderId="12" xfId="1" applyFont="1" applyFill="1" applyBorder="1" applyAlignment="1" applyProtection="1">
      <alignment horizontal="left" vertical="center"/>
      <protection hidden="1"/>
    </xf>
    <xf numFmtId="0" fontId="6" fillId="2" borderId="18" xfId="0" applyFont="1" applyFill="1" applyBorder="1" applyAlignment="1" applyProtection="1">
      <alignment vertical="center"/>
      <protection hidden="1"/>
    </xf>
    <xf numFmtId="43" fontId="6" fillId="2" borderId="19" xfId="1" applyFont="1" applyFill="1" applyBorder="1" applyAlignment="1" applyProtection="1">
      <alignment horizontal="left" vertical="center"/>
      <protection hidden="1"/>
    </xf>
    <xf numFmtId="0" fontId="6" fillId="2" borderId="13" xfId="0" applyFont="1" applyFill="1" applyBorder="1" applyAlignment="1" applyProtection="1">
      <alignment vertical="center"/>
      <protection hidden="1"/>
    </xf>
    <xf numFmtId="43" fontId="6" fillId="2" borderId="14" xfId="1" applyFont="1" applyFill="1" applyBorder="1" applyAlignment="1" applyProtection="1">
      <alignment horizontal="left" vertical="center"/>
      <protection hidden="1"/>
    </xf>
    <xf numFmtId="0" fontId="0" fillId="4" borderId="31" xfId="0" applyFill="1" applyBorder="1" applyProtection="1">
      <protection hidden="1"/>
    </xf>
    <xf numFmtId="43" fontId="0" fillId="5" borderId="32" xfId="1" applyFont="1" applyFill="1" applyBorder="1" applyProtection="1">
      <protection locked="0"/>
    </xf>
    <xf numFmtId="0" fontId="0" fillId="4" borderId="33" xfId="0" applyFill="1" applyBorder="1" applyProtection="1">
      <protection hidden="1"/>
    </xf>
    <xf numFmtId="0" fontId="0" fillId="4" borderId="34" xfId="0" applyFill="1" applyBorder="1" applyAlignment="1" applyProtection="1">
      <alignment horizontal="left" indent="1"/>
      <protection hidden="1"/>
    </xf>
    <xf numFmtId="43" fontId="0" fillId="5" borderId="35" xfId="1" applyFont="1" applyFill="1" applyBorder="1" applyProtection="1">
      <protection locked="0"/>
    </xf>
    <xf numFmtId="43" fontId="8" fillId="4" borderId="37" xfId="1" applyFont="1" applyFill="1" applyBorder="1" applyProtection="1">
      <protection hidden="1"/>
    </xf>
    <xf numFmtId="43" fontId="0" fillId="4" borderId="32" xfId="0" applyNumberFormat="1" applyFill="1" applyBorder="1" applyProtection="1">
      <protection hidden="1"/>
    </xf>
    <xf numFmtId="43" fontId="0" fillId="4" borderId="38" xfId="1" applyFont="1" applyFill="1" applyBorder="1" applyProtection="1">
      <protection hidden="1"/>
    </xf>
    <xf numFmtId="43" fontId="0" fillId="4" borderId="35" xfId="0" applyNumberFormat="1" applyFill="1" applyBorder="1" applyProtection="1">
      <protection hidden="1"/>
    </xf>
    <xf numFmtId="0" fontId="0" fillId="4" borderId="39" xfId="0" applyFill="1" applyBorder="1" applyProtection="1">
      <protection hidden="1"/>
    </xf>
    <xf numFmtId="0" fontId="0" fillId="7" borderId="40" xfId="0" applyFill="1" applyBorder="1" applyProtection="1">
      <protection hidden="1"/>
    </xf>
    <xf numFmtId="0" fontId="4" fillId="7" borderId="34" xfId="0" applyFont="1" applyFill="1" applyBorder="1" applyProtection="1">
      <protection hidden="1"/>
    </xf>
    <xf numFmtId="0" fontId="4" fillId="7" borderId="38" xfId="0" applyFont="1" applyFill="1" applyBorder="1" applyProtection="1">
      <protection hidden="1"/>
    </xf>
    <xf numFmtId="0" fontId="4" fillId="7" borderId="41" xfId="0" applyFont="1" applyFill="1" applyBorder="1" applyProtection="1">
      <protection hidden="1"/>
    </xf>
    <xf numFmtId="0" fontId="0" fillId="4" borderId="26" xfId="0" applyFill="1" applyBorder="1" applyAlignment="1" applyProtection="1">
      <alignment horizontal="left" indent="1"/>
      <protection hidden="1"/>
    </xf>
    <xf numFmtId="43" fontId="0" fillId="5" borderId="37" xfId="1" applyFont="1" applyFill="1" applyBorder="1" applyProtection="1">
      <protection locked="0"/>
    </xf>
    <xf numFmtId="43" fontId="4" fillId="7" borderId="9" xfId="0" applyNumberFormat="1" applyFont="1" applyFill="1" applyBorder="1" applyAlignment="1" applyProtection="1">
      <alignment wrapText="1"/>
      <protection hidden="1"/>
    </xf>
    <xf numFmtId="164" fontId="4" fillId="7" borderId="6" xfId="1" applyNumberFormat="1" applyFont="1" applyFill="1" applyBorder="1" applyAlignment="1" applyProtection="1">
      <alignment wrapText="1"/>
      <protection hidden="1"/>
    </xf>
    <xf numFmtId="43" fontId="4" fillId="7" borderId="6" xfId="1" applyFont="1" applyFill="1" applyBorder="1" applyAlignment="1" applyProtection="1">
      <alignment wrapText="1"/>
      <protection hidden="1"/>
    </xf>
    <xf numFmtId="43" fontId="4" fillId="7" borderId="1" xfId="1" applyFont="1" applyFill="1" applyBorder="1" applyAlignment="1" applyProtection="1">
      <alignment wrapText="1"/>
      <protection hidden="1"/>
    </xf>
    <xf numFmtId="0" fontId="4" fillId="7" borderId="9" xfId="0" applyFont="1" applyFill="1" applyBorder="1" applyProtection="1">
      <protection hidden="1"/>
    </xf>
    <xf numFmtId="0" fontId="0" fillId="7" borderId="9" xfId="0" applyFill="1" applyBorder="1" applyProtection="1">
      <protection hidden="1"/>
    </xf>
    <xf numFmtId="43" fontId="4" fillId="7" borderId="46" xfId="1" applyFont="1" applyFill="1" applyBorder="1" applyAlignment="1" applyProtection="1">
      <alignment wrapText="1"/>
      <protection hidden="1"/>
    </xf>
    <xf numFmtId="0" fontId="0" fillId="5" borderId="47" xfId="0" applyFill="1" applyBorder="1" applyProtection="1">
      <protection locked="0"/>
    </xf>
    <xf numFmtId="43" fontId="0" fillId="3" borderId="48" xfId="1" applyFont="1" applyFill="1" applyBorder="1" applyProtection="1">
      <protection hidden="1"/>
    </xf>
    <xf numFmtId="0" fontId="0" fillId="5" borderId="49" xfId="0" applyFill="1" applyBorder="1" applyProtection="1">
      <protection locked="0"/>
    </xf>
    <xf numFmtId="43" fontId="0" fillId="3" borderId="50" xfId="1" applyFont="1" applyFill="1" applyBorder="1" applyProtection="1">
      <protection hidden="1"/>
    </xf>
    <xf numFmtId="43" fontId="0" fillId="3" borderId="51" xfId="1" applyFont="1" applyFill="1" applyBorder="1" applyProtection="1">
      <protection hidden="1"/>
    </xf>
    <xf numFmtId="0" fontId="0" fillId="3" borderId="49" xfId="0" applyFill="1" applyBorder="1" applyProtection="1">
      <protection hidden="1"/>
    </xf>
    <xf numFmtId="0" fontId="0" fillId="7" borderId="45" xfId="0" applyFill="1" applyBorder="1" applyProtection="1">
      <protection hidden="1"/>
    </xf>
    <xf numFmtId="0" fontId="0" fillId="0" borderId="47" xfId="0" applyBorder="1" applyProtection="1">
      <protection locked="0"/>
    </xf>
    <xf numFmtId="0" fontId="0" fillId="0" borderId="49" xfId="0" applyBorder="1" applyProtection="1">
      <protection locked="0"/>
    </xf>
    <xf numFmtId="0" fontId="0" fillId="0" borderId="52" xfId="0" applyBorder="1" applyProtection="1">
      <protection locked="0"/>
    </xf>
    <xf numFmtId="43" fontId="0" fillId="3" borderId="53" xfId="1" applyFont="1" applyFill="1" applyBorder="1" applyProtection="1">
      <protection hidden="1"/>
    </xf>
    <xf numFmtId="0" fontId="0" fillId="3" borderId="54" xfId="0" applyFill="1" applyBorder="1" applyProtection="1">
      <protection hidden="1"/>
    </xf>
    <xf numFmtId="0" fontId="0" fillId="3" borderId="55" xfId="0" applyFill="1" applyBorder="1" applyProtection="1">
      <protection hidden="1"/>
    </xf>
    <xf numFmtId="0" fontId="0" fillId="3" borderId="56" xfId="0" applyFill="1" applyBorder="1" applyProtection="1">
      <protection hidden="1"/>
    </xf>
    <xf numFmtId="164" fontId="0" fillId="3" borderId="57" xfId="1" applyNumberFormat="1" applyFont="1" applyFill="1" applyBorder="1" applyProtection="1">
      <protection hidden="1"/>
    </xf>
    <xf numFmtId="43" fontId="0" fillId="3" borderId="57" xfId="1" applyFont="1" applyFill="1" applyBorder="1" applyProtection="1">
      <protection hidden="1"/>
    </xf>
    <xf numFmtId="43" fontId="0" fillId="3" borderId="58" xfId="1" applyFont="1" applyFill="1" applyBorder="1" applyProtection="1">
      <protection hidden="1"/>
    </xf>
    <xf numFmtId="0" fontId="9" fillId="6" borderId="59" xfId="0" applyFont="1" applyFill="1" applyBorder="1" applyAlignment="1" applyProtection="1">
      <alignment wrapText="1"/>
      <protection hidden="1"/>
    </xf>
    <xf numFmtId="0" fontId="9" fillId="6" borderId="60" xfId="0" applyFont="1" applyFill="1" applyBorder="1" applyAlignment="1" applyProtection="1">
      <alignment wrapText="1"/>
      <protection hidden="1"/>
    </xf>
    <xf numFmtId="164" fontId="9" fillId="6" borderId="61" xfId="1" applyNumberFormat="1" applyFont="1" applyFill="1" applyBorder="1" applyAlignment="1" applyProtection="1">
      <alignment wrapText="1"/>
      <protection hidden="1"/>
    </xf>
    <xf numFmtId="43" fontId="9" fillId="6" borderId="61" xfId="1" applyFont="1" applyFill="1" applyBorder="1" applyAlignment="1" applyProtection="1">
      <alignment wrapText="1"/>
      <protection hidden="1"/>
    </xf>
    <xf numFmtId="164" fontId="9" fillId="6" borderId="43" xfId="1" applyNumberFormat="1" applyFont="1" applyFill="1" applyBorder="1" applyAlignment="1" applyProtection="1">
      <alignment wrapText="1"/>
      <protection hidden="1"/>
    </xf>
    <xf numFmtId="43" fontId="9" fillId="6" borderId="43" xfId="1" applyFont="1" applyFill="1" applyBorder="1" applyAlignment="1" applyProtection="1">
      <alignment wrapText="1"/>
      <protection hidden="1"/>
    </xf>
    <xf numFmtId="43" fontId="9" fillId="6" borderId="62" xfId="1" applyFont="1" applyFill="1" applyBorder="1" applyAlignment="1" applyProtection="1">
      <alignment wrapText="1"/>
      <protection hidden="1"/>
    </xf>
    <xf numFmtId="0" fontId="4" fillId="7" borderId="59" xfId="0" applyFont="1" applyFill="1" applyBorder="1" applyAlignment="1" applyProtection="1">
      <alignment wrapText="1"/>
      <protection hidden="1"/>
    </xf>
    <xf numFmtId="0" fontId="4" fillId="7" borderId="60" xfId="0" applyFont="1" applyFill="1" applyBorder="1" applyAlignment="1" applyProtection="1">
      <alignment wrapText="1"/>
      <protection hidden="1"/>
    </xf>
    <xf numFmtId="43" fontId="4" fillId="7" borderId="60" xfId="0" applyNumberFormat="1" applyFont="1" applyFill="1" applyBorder="1" applyAlignment="1" applyProtection="1">
      <alignment wrapText="1"/>
      <protection hidden="1"/>
    </xf>
    <xf numFmtId="164" fontId="4" fillId="7" borderId="61" xfId="1" applyNumberFormat="1" applyFont="1" applyFill="1" applyBorder="1" applyAlignment="1" applyProtection="1">
      <alignment wrapText="1"/>
      <protection hidden="1"/>
    </xf>
    <xf numFmtId="43" fontId="4" fillId="7" borderId="61" xfId="1" applyFont="1" applyFill="1" applyBorder="1" applyAlignment="1" applyProtection="1">
      <alignment wrapText="1"/>
      <protection hidden="1"/>
    </xf>
    <xf numFmtId="43" fontId="4" fillId="7" borderId="44" xfId="1" applyFont="1" applyFill="1" applyBorder="1" applyAlignment="1" applyProtection="1">
      <alignment wrapText="1"/>
      <protection hidden="1"/>
    </xf>
    <xf numFmtId="0" fontId="0" fillId="7" borderId="65" xfId="0" applyFill="1" applyBorder="1" applyProtection="1">
      <protection hidden="1"/>
    </xf>
    <xf numFmtId="0" fontId="4" fillId="7" borderId="25" xfId="0" applyFont="1" applyFill="1" applyBorder="1" applyProtection="1">
      <protection hidden="1"/>
    </xf>
    <xf numFmtId="0" fontId="9" fillId="6" borderId="63" xfId="0" applyFont="1" applyFill="1" applyBorder="1" applyAlignment="1" applyProtection="1">
      <alignment wrapText="1"/>
      <protection hidden="1"/>
    </xf>
    <xf numFmtId="0" fontId="9" fillId="6" borderId="64" xfId="0" applyFont="1" applyFill="1" applyBorder="1" applyAlignment="1" applyProtection="1">
      <alignment wrapText="1"/>
      <protection hidden="1"/>
    </xf>
    <xf numFmtId="164" fontId="9" fillId="6" borderId="66" xfId="1" applyNumberFormat="1" applyFont="1" applyFill="1" applyBorder="1" applyAlignment="1" applyProtection="1">
      <alignment wrapText="1"/>
      <protection hidden="1"/>
    </xf>
    <xf numFmtId="43" fontId="9" fillId="6" borderId="66" xfId="1" applyFont="1" applyFill="1" applyBorder="1" applyAlignment="1" applyProtection="1">
      <alignment wrapText="1"/>
      <protection hidden="1"/>
    </xf>
    <xf numFmtId="164" fontId="9" fillId="6" borderId="67" xfId="1" applyNumberFormat="1" applyFont="1" applyFill="1" applyBorder="1" applyAlignment="1" applyProtection="1">
      <alignment wrapText="1"/>
      <protection hidden="1"/>
    </xf>
    <xf numFmtId="43" fontId="9" fillId="6" borderId="67" xfId="1" applyFont="1" applyFill="1" applyBorder="1" applyAlignment="1" applyProtection="1">
      <alignment wrapText="1"/>
      <protection hidden="1"/>
    </xf>
    <xf numFmtId="43" fontId="9" fillId="6" borderId="68" xfId="1" applyFont="1" applyFill="1" applyBorder="1" applyAlignment="1" applyProtection="1">
      <alignment wrapText="1"/>
      <protection hidden="1"/>
    </xf>
    <xf numFmtId="0" fontId="4" fillId="7" borderId="69" xfId="0" applyFont="1" applyFill="1" applyBorder="1" applyAlignment="1" applyProtection="1">
      <alignment wrapText="1"/>
      <protection hidden="1"/>
    </xf>
    <xf numFmtId="0" fontId="4" fillId="7" borderId="70" xfId="0" applyFont="1" applyFill="1" applyBorder="1" applyAlignment="1" applyProtection="1">
      <alignment wrapText="1"/>
      <protection hidden="1"/>
    </xf>
    <xf numFmtId="43" fontId="4" fillId="7" borderId="70" xfId="0" applyNumberFormat="1" applyFont="1" applyFill="1" applyBorder="1" applyAlignment="1" applyProtection="1">
      <alignment wrapText="1"/>
      <protection hidden="1"/>
    </xf>
    <xf numFmtId="164" fontId="4" fillId="7" borderId="71" xfId="1" applyNumberFormat="1" applyFont="1" applyFill="1" applyBorder="1" applyAlignment="1" applyProtection="1">
      <alignment wrapText="1"/>
      <protection hidden="1"/>
    </xf>
    <xf numFmtId="43" fontId="4" fillId="7" borderId="71" xfId="1" applyFont="1" applyFill="1" applyBorder="1" applyAlignment="1" applyProtection="1">
      <alignment wrapText="1"/>
      <protection hidden="1"/>
    </xf>
    <xf numFmtId="43" fontId="4" fillId="7" borderId="72" xfId="1" applyFont="1" applyFill="1" applyBorder="1" applyAlignment="1" applyProtection="1">
      <alignment wrapText="1"/>
      <protection hidden="1"/>
    </xf>
    <xf numFmtId="0" fontId="0" fillId="7" borderId="25" xfId="0" applyFill="1" applyBorder="1" applyProtection="1">
      <protection hidden="1"/>
    </xf>
    <xf numFmtId="0" fontId="0" fillId="3" borderId="74" xfId="0" applyFill="1" applyBorder="1" applyProtection="1">
      <protection hidden="1"/>
    </xf>
    <xf numFmtId="0" fontId="0" fillId="3" borderId="76" xfId="0" applyFill="1" applyBorder="1" applyProtection="1">
      <protection hidden="1"/>
    </xf>
    <xf numFmtId="0" fontId="0" fillId="3" borderId="78" xfId="0" applyFill="1" applyBorder="1" applyProtection="1">
      <protection hidden="1"/>
    </xf>
    <xf numFmtId="0" fontId="0" fillId="3" borderId="79" xfId="0" applyFill="1" applyBorder="1" applyProtection="1">
      <protection hidden="1"/>
    </xf>
    <xf numFmtId="0" fontId="0" fillId="3" borderId="82" xfId="0" applyFill="1" applyBorder="1" applyProtection="1">
      <protection hidden="1"/>
    </xf>
    <xf numFmtId="43" fontId="4" fillId="7" borderId="25" xfId="0" applyNumberFormat="1" applyFont="1" applyFill="1" applyBorder="1" applyAlignment="1" applyProtection="1">
      <alignment wrapText="1"/>
      <protection hidden="1"/>
    </xf>
    <xf numFmtId="0" fontId="0" fillId="3" borderId="86" xfId="0" applyFill="1" applyBorder="1" applyProtection="1">
      <protection hidden="1"/>
    </xf>
    <xf numFmtId="164" fontId="4" fillId="7" borderId="87" xfId="1" applyNumberFormat="1" applyFont="1" applyFill="1" applyBorder="1" applyAlignment="1" applyProtection="1">
      <alignment wrapText="1"/>
      <protection hidden="1"/>
    </xf>
    <xf numFmtId="43" fontId="0" fillId="3" borderId="88" xfId="1" applyFont="1" applyFill="1" applyBorder="1" applyProtection="1">
      <protection hidden="1"/>
    </xf>
    <xf numFmtId="43" fontId="0" fillId="3" borderId="89" xfId="1" applyFont="1" applyFill="1" applyBorder="1" applyProtection="1">
      <protection hidden="1"/>
    </xf>
    <xf numFmtId="164" fontId="0" fillId="3" borderId="78" xfId="1" applyNumberFormat="1" applyFont="1" applyFill="1" applyBorder="1" applyProtection="1">
      <protection hidden="1"/>
    </xf>
    <xf numFmtId="43" fontId="0" fillId="3" borderId="90" xfId="1" applyFont="1" applyFill="1" applyBorder="1" applyProtection="1">
      <protection hidden="1"/>
    </xf>
    <xf numFmtId="43" fontId="0" fillId="3" borderId="91" xfId="1" applyFont="1" applyFill="1" applyBorder="1" applyProtection="1">
      <protection hidden="1"/>
    </xf>
    <xf numFmtId="43" fontId="0" fillId="3" borderId="92" xfId="1" applyFont="1" applyFill="1" applyBorder="1" applyProtection="1">
      <protection hidden="1"/>
    </xf>
    <xf numFmtId="43" fontId="4" fillId="7" borderId="87" xfId="1" applyFont="1" applyFill="1" applyBorder="1" applyAlignment="1" applyProtection="1">
      <alignment wrapText="1"/>
      <protection hidden="1"/>
    </xf>
    <xf numFmtId="43" fontId="0" fillId="3" borderId="83" xfId="1" applyFont="1" applyFill="1" applyBorder="1" applyProtection="1">
      <protection hidden="1"/>
    </xf>
    <xf numFmtId="43" fontId="0" fillId="3" borderId="84" xfId="1" applyFont="1" applyFill="1" applyBorder="1" applyProtection="1">
      <protection hidden="1"/>
    </xf>
    <xf numFmtId="43" fontId="0" fillId="3" borderId="85" xfId="1" applyFont="1" applyFill="1" applyBorder="1" applyProtection="1">
      <protection hidden="1"/>
    </xf>
    <xf numFmtId="43" fontId="0" fillId="3" borderId="86" xfId="1" applyFont="1" applyFill="1" applyBorder="1" applyProtection="1">
      <protection hidden="1"/>
    </xf>
    <xf numFmtId="43" fontId="4" fillId="7" borderId="2" xfId="1" applyFont="1" applyFill="1" applyBorder="1" applyAlignment="1" applyProtection="1">
      <alignment wrapText="1"/>
      <protection hidden="1"/>
    </xf>
    <xf numFmtId="43" fontId="4" fillId="7" borderId="36" xfId="1" applyFont="1" applyFill="1" applyBorder="1" applyAlignment="1" applyProtection="1">
      <alignment wrapText="1"/>
      <protection hidden="1"/>
    </xf>
    <xf numFmtId="0" fontId="5" fillId="7" borderId="5" xfId="0" applyFont="1" applyFill="1" applyBorder="1" applyAlignment="1" applyProtection="1">
      <alignment vertical="center"/>
      <protection hidden="1"/>
    </xf>
    <xf numFmtId="43" fontId="5" fillId="7" borderId="17" xfId="1" applyFont="1" applyFill="1" applyBorder="1" applyAlignment="1" applyProtection="1">
      <alignment horizontal="center" vertical="center"/>
      <protection hidden="1"/>
    </xf>
    <xf numFmtId="0" fontId="7" fillId="7" borderId="5" xfId="0" applyFont="1" applyFill="1" applyBorder="1" applyAlignment="1" applyProtection="1">
      <alignment vertical="center" wrapText="1"/>
      <protection hidden="1"/>
    </xf>
    <xf numFmtId="43" fontId="5" fillId="7" borderId="17" xfId="1" applyFont="1" applyFill="1" applyBorder="1" applyAlignment="1" applyProtection="1">
      <alignment horizontal="center" vertical="center" wrapText="1"/>
      <protection hidden="1"/>
    </xf>
    <xf numFmtId="43" fontId="0" fillId="5" borderId="37" xfId="1" applyFont="1" applyFill="1" applyBorder="1" applyProtection="1">
      <protection hidden="1"/>
    </xf>
    <xf numFmtId="43" fontId="0" fillId="5" borderId="32" xfId="1" applyFont="1" applyFill="1" applyBorder="1" applyProtection="1">
      <protection hidden="1"/>
    </xf>
    <xf numFmtId="43" fontId="0" fillId="5" borderId="35" xfId="1" applyFont="1" applyFill="1" applyBorder="1" applyProtection="1">
      <protection hidden="1"/>
    </xf>
    <xf numFmtId="0" fontId="0" fillId="5" borderId="73" xfId="0" applyFill="1" applyBorder="1" applyProtection="1">
      <protection hidden="1"/>
    </xf>
    <xf numFmtId="0" fontId="0" fillId="5" borderId="74" xfId="0" applyFill="1" applyBorder="1" applyProtection="1">
      <protection hidden="1"/>
    </xf>
    <xf numFmtId="43" fontId="0" fillId="5" borderId="83" xfId="1" applyFont="1" applyFill="1" applyBorder="1" applyProtection="1">
      <protection hidden="1"/>
    </xf>
    <xf numFmtId="164" fontId="0" fillId="5" borderId="73" xfId="1" applyNumberFormat="1" applyFont="1" applyFill="1" applyBorder="1" applyProtection="1">
      <protection hidden="1"/>
    </xf>
    <xf numFmtId="0" fontId="0" fillId="5" borderId="75" xfId="0" applyFill="1" applyBorder="1" applyProtection="1">
      <protection hidden="1"/>
    </xf>
    <xf numFmtId="0" fontId="0" fillId="5" borderId="80" xfId="0" applyFill="1" applyBorder="1" applyProtection="1">
      <protection hidden="1"/>
    </xf>
    <xf numFmtId="43" fontId="0" fillId="5" borderId="84" xfId="1" applyFont="1" applyFill="1" applyBorder="1" applyProtection="1">
      <protection hidden="1"/>
    </xf>
    <xf numFmtId="164" fontId="0" fillId="5" borderId="75" xfId="1" applyNumberFormat="1" applyFont="1" applyFill="1" applyBorder="1" applyProtection="1">
      <protection hidden="1"/>
    </xf>
    <xf numFmtId="0" fontId="0" fillId="5" borderId="84" xfId="0" applyFill="1" applyBorder="1" applyProtection="1">
      <protection hidden="1"/>
    </xf>
    <xf numFmtId="0" fontId="0" fillId="5" borderId="81" xfId="0" applyFill="1" applyBorder="1" applyProtection="1">
      <protection hidden="1"/>
    </xf>
    <xf numFmtId="0" fontId="0" fillId="5" borderId="77" xfId="0" applyFill="1" applyBorder="1" applyProtection="1">
      <protection hidden="1"/>
    </xf>
    <xf numFmtId="0" fontId="0" fillId="5" borderId="85" xfId="0" applyFill="1" applyBorder="1" applyProtection="1">
      <protection hidden="1"/>
    </xf>
    <xf numFmtId="164" fontId="0" fillId="5" borderId="77" xfId="1" applyNumberFormat="1" applyFont="1" applyFill="1" applyBorder="1" applyProtection="1">
      <protection hidden="1"/>
    </xf>
    <xf numFmtId="0" fontId="0" fillId="0" borderId="47" xfId="0" applyBorder="1" applyProtection="1">
      <protection hidden="1"/>
    </xf>
    <xf numFmtId="0" fontId="0" fillId="0" borderId="7" xfId="0" applyBorder="1" applyProtection="1">
      <protection hidden="1"/>
    </xf>
    <xf numFmtId="43" fontId="0" fillId="0" borderId="7" xfId="1" applyFont="1" applyBorder="1" applyProtection="1">
      <protection hidden="1"/>
    </xf>
    <xf numFmtId="164" fontId="0" fillId="0" borderId="8" xfId="1" applyNumberFormat="1" applyFont="1" applyBorder="1" applyProtection="1">
      <protection hidden="1"/>
    </xf>
    <xf numFmtId="0" fontId="0" fillId="0" borderId="49" xfId="0" applyBorder="1" applyProtection="1">
      <protection hidden="1"/>
    </xf>
    <xf numFmtId="0" fontId="0" fillId="0" borderId="4" xfId="0" applyBorder="1" applyProtection="1">
      <protection hidden="1"/>
    </xf>
    <xf numFmtId="43" fontId="0" fillId="0" borderId="4" xfId="1" applyFont="1" applyBorder="1" applyProtection="1">
      <protection hidden="1"/>
    </xf>
    <xf numFmtId="164" fontId="0" fillId="0" borderId="3" xfId="1" applyNumberFormat="1" applyFont="1" applyBorder="1" applyProtection="1">
      <protection hidden="1"/>
    </xf>
    <xf numFmtId="0" fontId="0" fillId="0" borderId="20" xfId="0" applyBorder="1" applyProtection="1">
      <protection hidden="1"/>
    </xf>
    <xf numFmtId="164" fontId="0" fillId="0" borderId="21" xfId="1" applyNumberFormat="1" applyFont="1" applyBorder="1" applyProtection="1">
      <protection hidden="1"/>
    </xf>
    <xf numFmtId="0" fontId="0" fillId="0" borderId="52" xfId="0" applyBorder="1" applyProtection="1">
      <protection hidden="1"/>
    </xf>
    <xf numFmtId="0" fontId="0" fillId="0" borderId="23" xfId="0" applyBorder="1" applyProtection="1">
      <protection hidden="1"/>
    </xf>
    <xf numFmtId="43" fontId="0" fillId="0" borderId="23" xfId="1" applyFont="1" applyBorder="1" applyProtection="1">
      <protection hidden="1"/>
    </xf>
    <xf numFmtId="164" fontId="0" fillId="0" borderId="24" xfId="1" applyNumberFormat="1" applyFont="1" applyBorder="1" applyProtection="1">
      <protection hidden="1"/>
    </xf>
    <xf numFmtId="0" fontId="0" fillId="4" borderId="93" xfId="0" applyFill="1" applyBorder="1" applyProtection="1">
      <protection hidden="1"/>
    </xf>
    <xf numFmtId="43" fontId="0" fillId="5" borderId="95" xfId="1" applyFont="1" applyFill="1" applyBorder="1" applyProtection="1">
      <protection locked="0"/>
    </xf>
    <xf numFmtId="0" fontId="0" fillId="5" borderId="4" xfId="0" applyFill="1" applyBorder="1" applyProtection="1">
      <protection locked="0"/>
    </xf>
    <xf numFmtId="0" fontId="0" fillId="0" borderId="4" xfId="0" applyBorder="1" applyProtection="1">
      <protection locked="0"/>
    </xf>
    <xf numFmtId="0" fontId="0" fillId="5" borderId="0" xfId="0" applyFill="1" applyProtection="1">
      <protection hidden="1"/>
    </xf>
    <xf numFmtId="0" fontId="0" fillId="0" borderId="0" xfId="0" applyProtection="1">
      <protection hidden="1"/>
    </xf>
    <xf numFmtId="0" fontId="0" fillId="3" borderId="7" xfId="0" applyFill="1" applyBorder="1" applyProtection="1">
      <protection hidden="1"/>
    </xf>
    <xf numFmtId="0" fontId="0" fillId="4" borderId="27" xfId="0" applyFill="1" applyBorder="1" applyAlignment="1" applyProtection="1">
      <alignment horizontal="left" indent="1"/>
      <protection hidden="1"/>
    </xf>
    <xf numFmtId="0" fontId="0" fillId="4" borderId="31" xfId="0" applyFill="1" applyBorder="1" applyProtection="1">
      <protection hidden="1"/>
    </xf>
    <xf numFmtId="0" fontId="0" fillId="4" borderId="34" xfId="0" applyFill="1" applyBorder="1" applyAlignment="1" applyProtection="1">
      <alignment horizontal="left" indent="1"/>
      <protection hidden="1"/>
    </xf>
    <xf numFmtId="0" fontId="0" fillId="4" borderId="26" xfId="0" applyFill="1" applyBorder="1" applyAlignment="1" applyProtection="1">
      <alignment horizontal="left" indent="1"/>
      <protection hidden="1"/>
    </xf>
    <xf numFmtId="0" fontId="4" fillId="7" borderId="9" xfId="0" applyFont="1" applyFill="1" applyBorder="1" applyProtection="1">
      <protection hidden="1"/>
    </xf>
    <xf numFmtId="0" fontId="0" fillId="5" borderId="49" xfId="0" applyFill="1" applyBorder="1" applyProtection="1">
      <protection locked="0"/>
    </xf>
    <xf numFmtId="0" fontId="0" fillId="0" borderId="49" xfId="0" applyBorder="1" applyProtection="1">
      <protection locked="0"/>
    </xf>
    <xf numFmtId="0" fontId="0" fillId="4" borderId="94" xfId="0" applyFill="1" applyBorder="1" applyAlignment="1" applyProtection="1">
      <alignment horizontal="left" indent="1"/>
      <protection hidden="1"/>
    </xf>
    <xf numFmtId="0" fontId="9" fillId="6" borderId="42" xfId="0" applyFont="1" applyFill="1" applyBorder="1" applyAlignment="1" applyProtection="1">
      <alignment horizontal="center"/>
      <protection hidden="1"/>
    </xf>
    <xf numFmtId="0" fontId="9" fillId="6" borderId="43" xfId="0" applyFont="1" applyFill="1" applyBorder="1" applyAlignment="1" applyProtection="1">
      <alignment horizontal="center"/>
      <protection hidden="1"/>
    </xf>
    <xf numFmtId="0" fontId="9" fillId="6" borderId="44" xfId="0" applyFont="1" applyFill="1" applyBorder="1" applyAlignment="1" applyProtection="1">
      <alignment horizontal="center"/>
      <protection hidden="1"/>
    </xf>
    <xf numFmtId="0" fontId="9" fillId="6" borderId="28" xfId="0" applyFont="1" applyFill="1" applyBorder="1" applyAlignment="1" applyProtection="1">
      <alignment horizontal="center"/>
      <protection hidden="1"/>
    </xf>
    <xf numFmtId="0" fontId="9" fillId="6" borderId="29" xfId="0" applyFont="1" applyFill="1" applyBorder="1" applyAlignment="1" applyProtection="1">
      <alignment horizontal="center"/>
      <protection hidden="1"/>
    </xf>
    <xf numFmtId="0" fontId="9" fillId="6" borderId="30" xfId="0" applyFont="1" applyFill="1" applyBorder="1" applyAlignment="1" applyProtection="1">
      <alignment horizontal="center"/>
      <protection hidden="1"/>
    </xf>
    <xf numFmtId="0" fontId="0" fillId="5" borderId="0" xfId="0" applyFill="1" applyAlignment="1" applyProtection="1">
      <alignment horizontal="left" vertical="top" wrapText="1"/>
      <protection hidden="1"/>
    </xf>
    <xf numFmtId="0" fontId="6" fillId="5" borderId="15" xfId="0" applyFont="1" applyFill="1" applyBorder="1" applyAlignment="1" applyProtection="1">
      <alignment vertical="center"/>
      <protection hidden="1"/>
    </xf>
    <xf numFmtId="43" fontId="6" fillId="5" borderId="16" xfId="1" applyFont="1" applyFill="1" applyBorder="1" applyAlignment="1" applyProtection="1">
      <alignment horizontal="left" vertical="center"/>
      <protection hidden="1"/>
    </xf>
    <xf numFmtId="0" fontId="6" fillId="5" borderId="11" xfId="0" applyFont="1" applyFill="1" applyBorder="1" applyAlignment="1" applyProtection="1">
      <alignment vertical="center"/>
      <protection hidden="1"/>
    </xf>
    <xf numFmtId="43" fontId="6" fillId="5" borderId="12" xfId="1" applyFont="1" applyFill="1" applyBorder="1" applyAlignment="1" applyProtection="1">
      <alignment horizontal="left" vertical="center"/>
      <protection hidden="1"/>
    </xf>
    <xf numFmtId="0" fontId="6" fillId="5" borderId="18" xfId="0" applyFont="1" applyFill="1" applyBorder="1" applyAlignment="1" applyProtection="1">
      <alignment vertical="center"/>
      <protection hidden="1"/>
    </xf>
    <xf numFmtId="43" fontId="6" fillId="5" borderId="19" xfId="1" applyFont="1" applyFill="1" applyBorder="1" applyAlignment="1" applyProtection="1">
      <alignment horizontal="left" vertical="center"/>
      <protection hidden="1"/>
    </xf>
  </cellXfs>
  <cellStyles count="4">
    <cellStyle name="Hyperlink" xfId="2" builtinId="8"/>
    <cellStyle name="Komma" xfId="1" builtinId="3"/>
    <cellStyle name="Komma 2" xfId="3" xr:uid="{51A3AD4F-DBB4-48C0-A34A-66E410EF06A1}"/>
    <cellStyle name="Standaard" xfId="0" builtinId="0"/>
  </cellStyles>
  <dxfs count="0"/>
  <tableStyles count="0" defaultTableStyle="TableStyleMedium2" defaultPivotStyle="PivotStyleLight16"/>
  <colors>
    <mruColors>
      <color rgb="FF4CA665"/>
      <color rgb="FF0030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hyperlink" Target="http://www.bcigebouw.nl" TargetMode="External"/><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hyperlink" Target="http://www.bcigebouw.nl" TargetMode="External"/><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3.jpe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3" Type="http://schemas.openxmlformats.org/officeDocument/2006/relationships/hyperlink" Target="http://www.bcigebouw.nl" TargetMode="External"/><Relationship Id="rId2" Type="http://schemas.openxmlformats.org/officeDocument/2006/relationships/image" Target="../media/image2.png"/><Relationship Id="rId1" Type="http://schemas.openxmlformats.org/officeDocument/2006/relationships/image" Target="../media/image10.jpeg"/><Relationship Id="rId5" Type="http://schemas.openxmlformats.org/officeDocument/2006/relationships/image" Target="../media/image7.png"/><Relationship Id="rId4"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2</xdr:col>
      <xdr:colOff>4108557</xdr:colOff>
      <xdr:row>3</xdr:row>
      <xdr:rowOff>163284</xdr:rowOff>
    </xdr:from>
    <xdr:to>
      <xdr:col>3</xdr:col>
      <xdr:colOff>3718490</xdr:colOff>
      <xdr:row>7</xdr:row>
      <xdr:rowOff>176892</xdr:rowOff>
    </xdr:to>
    <xdr:pic>
      <xdr:nvPicPr>
        <xdr:cNvPr id="2" name="Afbeelding 1">
          <a:extLst>
            <a:ext uri="{FF2B5EF4-FFF2-40B4-BE49-F238E27FC236}">
              <a16:creationId xmlns:a16="http://schemas.microsoft.com/office/drawing/2014/main" id="{FA37C81A-2928-4151-8CFC-DE37997DA1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03932" y="734784"/>
          <a:ext cx="4477208" cy="775608"/>
        </a:xfrm>
        <a:prstGeom prst="rect">
          <a:avLst/>
        </a:prstGeom>
      </xdr:spPr>
    </xdr:pic>
    <xdr:clientData/>
  </xdr:twoCellAnchor>
  <xdr:twoCellAnchor editAs="oneCell">
    <xdr:from>
      <xdr:col>2</xdr:col>
      <xdr:colOff>1605164</xdr:colOff>
      <xdr:row>2</xdr:row>
      <xdr:rowOff>68358</xdr:rowOff>
    </xdr:from>
    <xdr:to>
      <xdr:col>2</xdr:col>
      <xdr:colOff>4081664</xdr:colOff>
      <xdr:row>9</xdr:row>
      <xdr:rowOff>30258</xdr:rowOff>
    </xdr:to>
    <xdr:pic>
      <xdr:nvPicPr>
        <xdr:cNvPr id="3" name="Afbeelding 2">
          <a:extLst>
            <a:ext uri="{FF2B5EF4-FFF2-40B4-BE49-F238E27FC236}">
              <a16:creationId xmlns:a16="http://schemas.microsoft.com/office/drawing/2014/main" id="{702E6A3C-66A8-428A-BB07-BBB83E5F5F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00539" y="449358"/>
          <a:ext cx="2476500" cy="1295400"/>
        </a:xfrm>
        <a:prstGeom prst="rect">
          <a:avLst/>
        </a:prstGeom>
      </xdr:spPr>
    </xdr:pic>
    <xdr:clientData/>
  </xdr:twoCellAnchor>
  <xdr:twoCellAnchor editAs="oneCell">
    <xdr:from>
      <xdr:col>2</xdr:col>
      <xdr:colOff>81643</xdr:colOff>
      <xdr:row>166</xdr:row>
      <xdr:rowOff>118382</xdr:rowOff>
    </xdr:from>
    <xdr:to>
      <xdr:col>2</xdr:col>
      <xdr:colOff>1973036</xdr:colOff>
      <xdr:row>173</xdr:row>
      <xdr:rowOff>6391</xdr:rowOff>
    </xdr:to>
    <xdr:pic>
      <xdr:nvPicPr>
        <xdr:cNvPr id="4" name="Afbeelding 3">
          <a:hlinkClick xmlns:r="http://schemas.openxmlformats.org/officeDocument/2006/relationships" r:id="rId3"/>
          <a:extLst>
            <a:ext uri="{FF2B5EF4-FFF2-40B4-BE49-F238E27FC236}">
              <a16:creationId xmlns:a16="http://schemas.microsoft.com/office/drawing/2014/main" id="{31A32EAC-90C1-4DEE-87F5-7B0D1D416A3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7018" y="31893782"/>
          <a:ext cx="1891393" cy="1221509"/>
        </a:xfrm>
        <a:prstGeom prst="rect">
          <a:avLst/>
        </a:prstGeom>
      </xdr:spPr>
    </xdr:pic>
    <xdr:clientData/>
  </xdr:twoCellAnchor>
  <xdr:twoCellAnchor>
    <xdr:from>
      <xdr:col>2</xdr:col>
      <xdr:colOff>2143125</xdr:colOff>
      <xdr:row>166</xdr:row>
      <xdr:rowOff>142875</xdr:rowOff>
    </xdr:from>
    <xdr:to>
      <xdr:col>3</xdr:col>
      <xdr:colOff>285750</xdr:colOff>
      <xdr:row>173</xdr:row>
      <xdr:rowOff>85725</xdr:rowOff>
    </xdr:to>
    <xdr:sp macro="" textlink="">
      <xdr:nvSpPr>
        <xdr:cNvPr id="5" name="Tekstvak 4">
          <a:hlinkClick xmlns:r="http://schemas.openxmlformats.org/officeDocument/2006/relationships" r:id="rId3"/>
          <a:extLst>
            <a:ext uri="{FF2B5EF4-FFF2-40B4-BE49-F238E27FC236}">
              <a16:creationId xmlns:a16="http://schemas.microsoft.com/office/drawing/2014/main" id="{02D6890B-C087-4DC5-85DA-B912E4C48252}"/>
            </a:ext>
          </a:extLst>
        </xdr:cNvPr>
        <xdr:cNvSpPr txBox="1"/>
      </xdr:nvSpPr>
      <xdr:spPr>
        <a:xfrm>
          <a:off x="3238500" y="31918275"/>
          <a:ext cx="3009900"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Wil je gebruik maken van een geautomatiseerde tool voor losmaakbaarheid, inclusief productdatabase met standaard referentiewaarden voor losmaakbaarheid?</a:t>
          </a:r>
        </a:p>
        <a:p>
          <a:endParaRPr lang="nl-NL" sz="1100"/>
        </a:p>
        <a:p>
          <a:r>
            <a:rPr lang="nl-NL" sz="1100"/>
            <a:t>klik dan hier om naar www.bcigebouw.nl te gaan.</a:t>
          </a:r>
        </a:p>
        <a:p>
          <a:endParaRPr lang="nl-NL" sz="1100"/>
        </a:p>
      </xdr:txBody>
    </xdr:sp>
    <xdr:clientData/>
  </xdr:twoCellAnchor>
  <xdr:twoCellAnchor editAs="oneCell">
    <xdr:from>
      <xdr:col>1</xdr:col>
      <xdr:colOff>67236</xdr:colOff>
      <xdr:row>2</xdr:row>
      <xdr:rowOff>123265</xdr:rowOff>
    </xdr:from>
    <xdr:to>
      <xdr:col>2</xdr:col>
      <xdr:colOff>1476776</xdr:colOff>
      <xdr:row>9</xdr:row>
      <xdr:rowOff>11274</xdr:rowOff>
    </xdr:to>
    <xdr:pic>
      <xdr:nvPicPr>
        <xdr:cNvPr id="6" name="Afbeelding 5">
          <a:hlinkClick xmlns:r="http://schemas.openxmlformats.org/officeDocument/2006/relationships" r:id="rId3"/>
          <a:extLst>
            <a:ext uri="{FF2B5EF4-FFF2-40B4-BE49-F238E27FC236}">
              <a16:creationId xmlns:a16="http://schemas.microsoft.com/office/drawing/2014/main" id="{E019BDE8-EF35-483E-B7F8-600FA3B200F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6836" y="504265"/>
          <a:ext cx="1895315" cy="1221509"/>
        </a:xfrm>
        <a:prstGeom prst="rect">
          <a:avLst/>
        </a:prstGeom>
      </xdr:spPr>
    </xdr:pic>
    <xdr:clientData/>
  </xdr:twoCellAnchor>
  <xdr:twoCellAnchor>
    <xdr:from>
      <xdr:col>5</xdr:col>
      <xdr:colOff>221733</xdr:colOff>
      <xdr:row>18</xdr:row>
      <xdr:rowOff>173182</xdr:rowOff>
    </xdr:from>
    <xdr:to>
      <xdr:col>8</xdr:col>
      <xdr:colOff>358424</xdr:colOff>
      <xdr:row>24</xdr:row>
      <xdr:rowOff>195448</xdr:rowOff>
    </xdr:to>
    <xdr:sp macro="" textlink="">
      <xdr:nvSpPr>
        <xdr:cNvPr id="7" name="Rechthoek 6">
          <a:extLst>
            <a:ext uri="{FF2B5EF4-FFF2-40B4-BE49-F238E27FC236}">
              <a16:creationId xmlns:a16="http://schemas.microsoft.com/office/drawing/2014/main" id="{FA20292F-3CDD-4785-A338-A7122AA037F5}"/>
            </a:ext>
          </a:extLst>
        </xdr:cNvPr>
        <xdr:cNvSpPr/>
      </xdr:nvSpPr>
      <xdr:spPr>
        <a:xfrm>
          <a:off x="15253915" y="3480955"/>
          <a:ext cx="4379645" cy="1182584"/>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Onder de samenvatting vind je d</a:t>
          </a:r>
          <a:r>
            <a:rPr lang="nl-NL" sz="1400" baseline="0">
              <a:solidFill>
                <a:srgbClr val="FF0000"/>
              </a:solidFill>
            </a:rPr>
            <a:t>e resultaten van de berekening op gebouw en op Layer of Brand niveau zoals beschreven in hoofdstuk 04.08 en 04.09  in het rapport Circular Buildings - een meetmethodiek voor losmaakbaarheid versie 2</a:t>
          </a:r>
          <a:endParaRPr lang="nl-NL" sz="1400">
            <a:solidFill>
              <a:srgbClr val="FF0000"/>
            </a:solidFill>
          </a:endParaRPr>
        </a:p>
      </xdr:txBody>
    </xdr:sp>
    <xdr:clientData/>
  </xdr:twoCellAnchor>
  <xdr:twoCellAnchor>
    <xdr:from>
      <xdr:col>2</xdr:col>
      <xdr:colOff>536864</xdr:colOff>
      <xdr:row>32</xdr:row>
      <xdr:rowOff>7671</xdr:rowOff>
    </xdr:from>
    <xdr:to>
      <xdr:col>2</xdr:col>
      <xdr:colOff>3965864</xdr:colOff>
      <xdr:row>40</xdr:row>
      <xdr:rowOff>44533</xdr:rowOff>
    </xdr:to>
    <xdr:sp macro="" textlink="">
      <xdr:nvSpPr>
        <xdr:cNvPr id="8" name="Rechthoek 7">
          <a:extLst>
            <a:ext uri="{FF2B5EF4-FFF2-40B4-BE49-F238E27FC236}">
              <a16:creationId xmlns:a16="http://schemas.microsoft.com/office/drawing/2014/main" id="{28B1DD6B-E276-4080-A1C3-4A2ABE13A520}"/>
            </a:ext>
          </a:extLst>
        </xdr:cNvPr>
        <xdr:cNvSpPr/>
      </xdr:nvSpPr>
      <xdr:spPr>
        <a:xfrm>
          <a:off x="1627909" y="6259535"/>
          <a:ext cx="3429000" cy="1560862"/>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a:t>
          </a:r>
          <a:r>
            <a:rPr lang="nl-NL" sz="1400" baseline="0">
              <a:solidFill>
                <a:srgbClr val="FF0000"/>
              </a:solidFill>
            </a:rPr>
            <a:t> voegt hier een unieke ID en een product/element omschrijving toe van alle producten in het gebouw onder de juiste Layer of Brand. Er is nog geen officiele lijst welke producten onder welke Layer of Brand vallen. Dit is dus aan de invuller om te bepalen.</a:t>
          </a:r>
          <a:endParaRPr lang="nl-NL" sz="1400">
            <a:solidFill>
              <a:srgbClr val="FF0000"/>
            </a:solidFill>
          </a:endParaRPr>
        </a:p>
      </xdr:txBody>
    </xdr:sp>
    <xdr:clientData/>
  </xdr:twoCellAnchor>
  <xdr:twoCellAnchor>
    <xdr:from>
      <xdr:col>3</xdr:col>
      <xdr:colOff>473775</xdr:colOff>
      <xdr:row>32</xdr:row>
      <xdr:rowOff>24000</xdr:rowOff>
    </xdr:from>
    <xdr:to>
      <xdr:col>4</xdr:col>
      <xdr:colOff>2847913</xdr:colOff>
      <xdr:row>40</xdr:row>
      <xdr:rowOff>58140</xdr:rowOff>
    </xdr:to>
    <xdr:sp macro="" textlink="">
      <xdr:nvSpPr>
        <xdr:cNvPr id="9" name="Rechthoek 8">
          <a:extLst>
            <a:ext uri="{FF2B5EF4-FFF2-40B4-BE49-F238E27FC236}">
              <a16:creationId xmlns:a16="http://schemas.microsoft.com/office/drawing/2014/main" id="{6943C288-69A1-4A74-BF7D-3720B6FA81FC}"/>
            </a:ext>
          </a:extLst>
        </xdr:cNvPr>
        <xdr:cNvSpPr/>
      </xdr:nvSpPr>
      <xdr:spPr>
        <a:xfrm>
          <a:off x="6431230" y="6275864"/>
          <a:ext cx="6582456"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a:t>
          </a:r>
          <a:r>
            <a:rPr lang="nl-NL" sz="1400" baseline="0">
              <a:solidFill>
                <a:srgbClr val="FF0000"/>
              </a:solidFill>
            </a:rPr>
            <a:t> geeft hier (waar mogelijk) aan met welk product of element het specifieke product of element verbonden is. Deze verbinding wordt beoordeeld in de meetmethode voor losmaakbaarheid. De berekenaar kan hiervoor de unieke ID van het desbetreffende product of element gebruiken.</a:t>
          </a:r>
          <a:endParaRPr lang="nl-NL" sz="1400">
            <a:solidFill>
              <a:srgbClr val="FF0000"/>
            </a:solidFill>
          </a:endParaRPr>
        </a:p>
      </xdr:txBody>
    </xdr:sp>
    <xdr:clientData/>
  </xdr:twoCellAnchor>
  <xdr:twoCellAnchor>
    <xdr:from>
      <xdr:col>4</xdr:col>
      <xdr:colOff>3569338</xdr:colOff>
      <xdr:row>40</xdr:row>
      <xdr:rowOff>166504</xdr:rowOff>
    </xdr:from>
    <xdr:to>
      <xdr:col>6</xdr:col>
      <xdr:colOff>1241959</xdr:colOff>
      <xdr:row>49</xdr:row>
      <xdr:rowOff>10144</xdr:rowOff>
    </xdr:to>
    <xdr:sp macro="" textlink="">
      <xdr:nvSpPr>
        <xdr:cNvPr id="10" name="Rechthoek 9">
          <a:extLst>
            <a:ext uri="{FF2B5EF4-FFF2-40B4-BE49-F238E27FC236}">
              <a16:creationId xmlns:a16="http://schemas.microsoft.com/office/drawing/2014/main" id="{9E41797E-CF2A-4108-812E-B2205727EC89}"/>
            </a:ext>
          </a:extLst>
        </xdr:cNvPr>
        <xdr:cNvSpPr/>
      </xdr:nvSpPr>
      <xdr:spPr>
        <a:xfrm>
          <a:off x="13735111" y="7942368"/>
          <a:ext cx="3266393"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 vult hier</a:t>
          </a:r>
          <a:r>
            <a:rPr lang="nl-NL" sz="1400" baseline="0">
              <a:solidFill>
                <a:srgbClr val="FF0000"/>
              </a:solidFill>
            </a:rPr>
            <a:t> de MKI waarde van het product in het gebouw in. Deze MKI waarde is van de totale hoeveelheid van het product. De berekenaar hanteert hiervoor de MKI waarde zoals door een MKI rekentool is bepaald</a:t>
          </a:r>
          <a:endParaRPr lang="nl-NL" sz="1400">
            <a:solidFill>
              <a:srgbClr val="FF0000"/>
            </a:solidFill>
          </a:endParaRPr>
        </a:p>
      </xdr:txBody>
    </xdr:sp>
    <xdr:clientData/>
  </xdr:twoCellAnchor>
  <xdr:twoCellAnchor>
    <xdr:from>
      <xdr:col>5</xdr:col>
      <xdr:colOff>488186</xdr:colOff>
      <xdr:row>32</xdr:row>
      <xdr:rowOff>46761</xdr:rowOff>
    </xdr:from>
    <xdr:to>
      <xdr:col>8</xdr:col>
      <xdr:colOff>151842</xdr:colOff>
      <xdr:row>40</xdr:row>
      <xdr:rowOff>80901</xdr:rowOff>
    </xdr:to>
    <xdr:sp macro="" textlink="">
      <xdr:nvSpPr>
        <xdr:cNvPr id="11" name="Rechthoek 10">
          <a:extLst>
            <a:ext uri="{FF2B5EF4-FFF2-40B4-BE49-F238E27FC236}">
              <a16:creationId xmlns:a16="http://schemas.microsoft.com/office/drawing/2014/main" id="{3E7CD0FA-45C5-4786-B561-330C54828B32}"/>
            </a:ext>
          </a:extLst>
        </xdr:cNvPr>
        <xdr:cNvSpPr/>
      </xdr:nvSpPr>
      <xdr:spPr>
        <a:xfrm>
          <a:off x="15520368" y="6298625"/>
          <a:ext cx="3906610"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Type verbinding van de dragende verbinding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7</xdr:col>
      <xdr:colOff>286182</xdr:colOff>
      <xdr:row>40</xdr:row>
      <xdr:rowOff>131126</xdr:rowOff>
    </xdr:from>
    <xdr:to>
      <xdr:col>10</xdr:col>
      <xdr:colOff>52879</xdr:colOff>
      <xdr:row>44</xdr:row>
      <xdr:rowOff>143493</xdr:rowOff>
    </xdr:to>
    <xdr:sp macro="" textlink="">
      <xdr:nvSpPr>
        <xdr:cNvPr id="12" name="Rechthoek 11">
          <a:extLst>
            <a:ext uri="{FF2B5EF4-FFF2-40B4-BE49-F238E27FC236}">
              <a16:creationId xmlns:a16="http://schemas.microsoft.com/office/drawing/2014/main" id="{228D10A0-6558-46A6-97AE-1D8A7DBED53A}"/>
            </a:ext>
          </a:extLst>
        </xdr:cNvPr>
        <xdr:cNvSpPr/>
      </xdr:nvSpPr>
      <xdr:spPr>
        <a:xfrm>
          <a:off x="18972500" y="7906990"/>
          <a:ext cx="7802334" cy="774367"/>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Toegankelijkheid van de verbinding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9</xdr:col>
      <xdr:colOff>320076</xdr:colOff>
      <xdr:row>30</xdr:row>
      <xdr:rowOff>129886</xdr:rowOff>
    </xdr:from>
    <xdr:to>
      <xdr:col>11</xdr:col>
      <xdr:colOff>172562</xdr:colOff>
      <xdr:row>40</xdr:row>
      <xdr:rowOff>86344</xdr:rowOff>
    </xdr:to>
    <xdr:sp macro="" textlink="">
      <xdr:nvSpPr>
        <xdr:cNvPr id="13" name="Rechthoek 12">
          <a:extLst>
            <a:ext uri="{FF2B5EF4-FFF2-40B4-BE49-F238E27FC236}">
              <a16:creationId xmlns:a16="http://schemas.microsoft.com/office/drawing/2014/main" id="{E6F9634A-12CC-4FC9-884A-9B33C4066F21}"/>
            </a:ext>
          </a:extLst>
        </xdr:cNvPr>
        <xdr:cNvSpPr/>
      </xdr:nvSpPr>
      <xdr:spPr>
        <a:xfrm>
          <a:off x="26366621" y="6000750"/>
          <a:ext cx="2588759" cy="1861458"/>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de connectie zoals beschreven in hoofdstuk 04.03 in het rapport Circular Buildings - een meetmethodiek voor losmaakbaarheid versie 2</a:t>
          </a:r>
          <a:endParaRPr lang="nl-NL" sz="1400">
            <a:solidFill>
              <a:srgbClr val="FF0000"/>
            </a:solidFill>
          </a:endParaRPr>
        </a:p>
      </xdr:txBody>
    </xdr:sp>
    <xdr:clientData/>
  </xdr:twoCellAnchor>
  <xdr:twoCellAnchor>
    <xdr:from>
      <xdr:col>10</xdr:col>
      <xdr:colOff>1778265</xdr:colOff>
      <xdr:row>40</xdr:row>
      <xdr:rowOff>147454</xdr:rowOff>
    </xdr:from>
    <xdr:to>
      <xdr:col>13</xdr:col>
      <xdr:colOff>163283</xdr:colOff>
      <xdr:row>44</xdr:row>
      <xdr:rowOff>170708</xdr:rowOff>
    </xdr:to>
    <xdr:sp macro="" textlink="">
      <xdr:nvSpPr>
        <xdr:cNvPr id="14" name="Rechthoek 13">
          <a:extLst>
            <a:ext uri="{FF2B5EF4-FFF2-40B4-BE49-F238E27FC236}">
              <a16:creationId xmlns:a16="http://schemas.microsoft.com/office/drawing/2014/main" id="{2F5937C8-CEE9-4AF4-A4C8-30137D4685E1}"/>
            </a:ext>
          </a:extLst>
        </xdr:cNvPr>
        <xdr:cNvSpPr/>
      </xdr:nvSpPr>
      <xdr:spPr>
        <a:xfrm>
          <a:off x="28500220" y="7923318"/>
          <a:ext cx="7251927" cy="785254"/>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Doorkruisingen van het product of element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12</xdr:col>
      <xdr:colOff>388111</xdr:colOff>
      <xdr:row>33</xdr:row>
      <xdr:rowOff>41318</xdr:rowOff>
    </xdr:from>
    <xdr:to>
      <xdr:col>15</xdr:col>
      <xdr:colOff>55663</xdr:colOff>
      <xdr:row>37</xdr:row>
      <xdr:rowOff>116279</xdr:rowOff>
    </xdr:to>
    <xdr:sp macro="" textlink="">
      <xdr:nvSpPr>
        <xdr:cNvPr id="15" name="Rechthoek 14">
          <a:extLst>
            <a:ext uri="{FF2B5EF4-FFF2-40B4-BE49-F238E27FC236}">
              <a16:creationId xmlns:a16="http://schemas.microsoft.com/office/drawing/2014/main" id="{2C7A762B-6672-4219-8B6B-84BB37A7CC68}"/>
            </a:ext>
          </a:extLst>
        </xdr:cNvPr>
        <xdr:cNvSpPr/>
      </xdr:nvSpPr>
      <xdr:spPr>
        <a:xfrm>
          <a:off x="35388156" y="6483682"/>
          <a:ext cx="7426098" cy="836961"/>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Randopsluiting van het product of element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14</xdr:col>
      <xdr:colOff>252596</xdr:colOff>
      <xdr:row>40</xdr:row>
      <xdr:rowOff>132608</xdr:rowOff>
    </xdr:from>
    <xdr:to>
      <xdr:col>16</xdr:col>
      <xdr:colOff>233114</xdr:colOff>
      <xdr:row>50</xdr:row>
      <xdr:rowOff>143494</xdr:rowOff>
    </xdr:to>
    <xdr:sp macro="" textlink="">
      <xdr:nvSpPr>
        <xdr:cNvPr id="16" name="Rechthoek 15">
          <a:extLst>
            <a:ext uri="{FF2B5EF4-FFF2-40B4-BE49-F238E27FC236}">
              <a16:creationId xmlns:a16="http://schemas.microsoft.com/office/drawing/2014/main" id="{3EA5BFE8-DB2A-47E4-AA47-85ABA2E4F37F}"/>
            </a:ext>
          </a:extLst>
        </xdr:cNvPr>
        <xdr:cNvSpPr/>
      </xdr:nvSpPr>
      <xdr:spPr>
        <a:xfrm>
          <a:off x="42422369" y="7908472"/>
          <a:ext cx="2595563" cy="1915886"/>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de samenstelling zoals beschreven in hoofdstuk 04.06 in het rapport Circular Buildings - een meetmethodiek voor losmaakbaarheid versie 2</a:t>
          </a:r>
          <a:endParaRPr lang="nl-NL" sz="1400">
            <a:solidFill>
              <a:srgbClr val="FF0000"/>
            </a:solidFill>
          </a:endParaRPr>
        </a:p>
      </xdr:txBody>
    </xdr:sp>
    <xdr:clientData/>
  </xdr:twoCellAnchor>
  <xdr:twoCellAnchor>
    <xdr:from>
      <xdr:col>15</xdr:col>
      <xdr:colOff>1789215</xdr:colOff>
      <xdr:row>32</xdr:row>
      <xdr:rowOff>40079</xdr:rowOff>
    </xdr:from>
    <xdr:to>
      <xdr:col>17</xdr:col>
      <xdr:colOff>131308</xdr:colOff>
      <xdr:row>42</xdr:row>
      <xdr:rowOff>50965</xdr:rowOff>
    </xdr:to>
    <xdr:sp macro="" textlink="">
      <xdr:nvSpPr>
        <xdr:cNvPr id="17" name="Rechthoek 16">
          <a:extLst>
            <a:ext uri="{FF2B5EF4-FFF2-40B4-BE49-F238E27FC236}">
              <a16:creationId xmlns:a16="http://schemas.microsoft.com/office/drawing/2014/main" id="{707CF127-8E58-4141-A9CB-FE1751FFDAC9}"/>
            </a:ext>
          </a:extLst>
        </xdr:cNvPr>
        <xdr:cNvSpPr/>
      </xdr:nvSpPr>
      <xdr:spPr>
        <a:xfrm>
          <a:off x="44547806" y="6291943"/>
          <a:ext cx="2602366" cy="1915886"/>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het product of element zoals beschreven in hoofdstuk 04.07 in het rapport Circular Buildings - een meetmethodiek voor losmaakbaarheid versie 2</a:t>
          </a:r>
          <a:endParaRPr lang="nl-NL" sz="1400">
            <a:solidFill>
              <a:srgbClr val="FF0000"/>
            </a:solidFill>
          </a:endParaRPr>
        </a:p>
      </xdr:txBody>
    </xdr:sp>
    <xdr:clientData/>
  </xdr:twoCellAnchor>
  <xdr:twoCellAnchor>
    <xdr:from>
      <xdr:col>2</xdr:col>
      <xdr:colOff>2597728</xdr:colOff>
      <xdr:row>23</xdr:row>
      <xdr:rowOff>76945</xdr:rowOff>
    </xdr:from>
    <xdr:to>
      <xdr:col>3</xdr:col>
      <xdr:colOff>1160318</xdr:colOff>
      <xdr:row>27</xdr:row>
      <xdr:rowOff>277091</xdr:rowOff>
    </xdr:to>
    <xdr:sp macro="" textlink="">
      <xdr:nvSpPr>
        <xdr:cNvPr id="30" name="Rechthoek 29">
          <a:extLst>
            <a:ext uri="{FF2B5EF4-FFF2-40B4-BE49-F238E27FC236}">
              <a16:creationId xmlns:a16="http://schemas.microsoft.com/office/drawing/2014/main" id="{84EC5F09-535B-4ADF-844F-AFFFC9FCD66B}"/>
            </a:ext>
          </a:extLst>
        </xdr:cNvPr>
        <xdr:cNvSpPr/>
      </xdr:nvSpPr>
      <xdr:spPr>
        <a:xfrm>
          <a:off x="3688773" y="4354536"/>
          <a:ext cx="3429000" cy="996782"/>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In</a:t>
          </a:r>
          <a:r>
            <a:rPr lang="nl-NL" sz="1400" baseline="0">
              <a:solidFill>
                <a:srgbClr val="FF0000"/>
              </a:solidFill>
            </a:rPr>
            <a:t> de groene rij staat de desbetreffende Layers of Brand. De berekenaar voegt zelf de producten toe onder de juiste Layer of Brand</a:t>
          </a:r>
          <a:endParaRPr lang="nl-NL" sz="1400">
            <a:solidFill>
              <a:srgbClr val="FF0000"/>
            </a:solidFill>
          </a:endParaRPr>
        </a:p>
      </xdr:txBody>
    </xdr:sp>
    <xdr:clientData/>
  </xdr:twoCellAnchor>
  <xdr:twoCellAnchor>
    <xdr:from>
      <xdr:col>2</xdr:col>
      <xdr:colOff>536864</xdr:colOff>
      <xdr:row>32</xdr:row>
      <xdr:rowOff>7671</xdr:rowOff>
    </xdr:from>
    <xdr:to>
      <xdr:col>2</xdr:col>
      <xdr:colOff>3965864</xdr:colOff>
      <xdr:row>40</xdr:row>
      <xdr:rowOff>44533</xdr:rowOff>
    </xdr:to>
    <xdr:sp macro="" textlink="">
      <xdr:nvSpPr>
        <xdr:cNvPr id="32" name="Rechthoek 31">
          <a:extLst>
            <a:ext uri="{FF2B5EF4-FFF2-40B4-BE49-F238E27FC236}">
              <a16:creationId xmlns:a16="http://schemas.microsoft.com/office/drawing/2014/main" id="{99151634-80DD-417E-BB49-25EB13EAC4A3}"/>
            </a:ext>
          </a:extLst>
        </xdr:cNvPr>
        <xdr:cNvSpPr/>
      </xdr:nvSpPr>
      <xdr:spPr>
        <a:xfrm>
          <a:off x="1627909" y="6276853"/>
          <a:ext cx="3429000" cy="1560862"/>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a:t>
          </a:r>
          <a:r>
            <a:rPr lang="nl-NL" sz="1400" baseline="0">
              <a:solidFill>
                <a:srgbClr val="FF0000"/>
              </a:solidFill>
            </a:rPr>
            <a:t> voegt hier een unieke ID en een product/element omschrijving toe van alle producten in het gebouw onder de juiste Layer of Brand. Er is nog geen officiele lijst welke producten onder welke Layer of Brand vallen. Dit is dus aan de invuller om te bepalen.</a:t>
          </a:r>
          <a:endParaRPr lang="nl-NL" sz="1400">
            <a:solidFill>
              <a:srgbClr val="FF0000"/>
            </a:solidFill>
          </a:endParaRPr>
        </a:p>
      </xdr:txBody>
    </xdr:sp>
    <xdr:clientData/>
  </xdr:twoCellAnchor>
  <xdr:twoCellAnchor>
    <xdr:from>
      <xdr:col>3</xdr:col>
      <xdr:colOff>473775</xdr:colOff>
      <xdr:row>32</xdr:row>
      <xdr:rowOff>24000</xdr:rowOff>
    </xdr:from>
    <xdr:to>
      <xdr:col>4</xdr:col>
      <xdr:colOff>2847913</xdr:colOff>
      <xdr:row>40</xdr:row>
      <xdr:rowOff>58140</xdr:rowOff>
    </xdr:to>
    <xdr:sp macro="" textlink="">
      <xdr:nvSpPr>
        <xdr:cNvPr id="33" name="Rechthoek 32">
          <a:extLst>
            <a:ext uri="{FF2B5EF4-FFF2-40B4-BE49-F238E27FC236}">
              <a16:creationId xmlns:a16="http://schemas.microsoft.com/office/drawing/2014/main" id="{878E3A3A-5C55-4165-A0A4-EE65ED316754}"/>
            </a:ext>
          </a:extLst>
        </xdr:cNvPr>
        <xdr:cNvSpPr/>
      </xdr:nvSpPr>
      <xdr:spPr>
        <a:xfrm>
          <a:off x="6431230" y="6293182"/>
          <a:ext cx="6582456"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a:t>
          </a:r>
          <a:r>
            <a:rPr lang="nl-NL" sz="1400" baseline="0">
              <a:solidFill>
                <a:srgbClr val="FF0000"/>
              </a:solidFill>
            </a:rPr>
            <a:t> geeft hier (waar mogelijk) aan met welk product of element het specifieke product of element verbonden is. Deze verbinding wordt beoordeeld in de meetmethode voor losmaakbaarheid. De berekenaar kan hiervoor de unieke ID van het desbetreffende product of element gebruiken.</a:t>
          </a:r>
        </a:p>
        <a:p>
          <a:pPr algn="l"/>
          <a:endParaRPr lang="nl-NL" sz="1400" baseline="0">
            <a:solidFill>
              <a:srgbClr val="FF0000"/>
            </a:solidFill>
          </a:endParaRPr>
        </a:p>
        <a:p>
          <a:pPr algn="l"/>
          <a:r>
            <a:rPr lang="nl-NL" sz="1400" baseline="0">
              <a:solidFill>
                <a:srgbClr val="FF0000"/>
              </a:solidFill>
            </a:rPr>
            <a:t>Indien het product 2 dragende verbindingen heeft, telt de slechtst scorende verbinding voor de losmaakbaarheidsindex.</a:t>
          </a:r>
        </a:p>
      </xdr:txBody>
    </xdr:sp>
    <xdr:clientData/>
  </xdr:twoCellAnchor>
  <xdr:twoCellAnchor>
    <xdr:from>
      <xdr:col>4</xdr:col>
      <xdr:colOff>3569338</xdr:colOff>
      <xdr:row>40</xdr:row>
      <xdr:rowOff>166504</xdr:rowOff>
    </xdr:from>
    <xdr:to>
      <xdr:col>6</xdr:col>
      <xdr:colOff>1241959</xdr:colOff>
      <xdr:row>49</xdr:row>
      <xdr:rowOff>10144</xdr:rowOff>
    </xdr:to>
    <xdr:sp macro="" textlink="">
      <xdr:nvSpPr>
        <xdr:cNvPr id="34" name="Rechthoek 33">
          <a:extLst>
            <a:ext uri="{FF2B5EF4-FFF2-40B4-BE49-F238E27FC236}">
              <a16:creationId xmlns:a16="http://schemas.microsoft.com/office/drawing/2014/main" id="{CD41B609-B2AF-44A3-B4AD-AEFFB7FD0399}"/>
            </a:ext>
          </a:extLst>
        </xdr:cNvPr>
        <xdr:cNvSpPr/>
      </xdr:nvSpPr>
      <xdr:spPr>
        <a:xfrm>
          <a:off x="13735111" y="7959686"/>
          <a:ext cx="3266393"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 berekenaar vult hier</a:t>
          </a:r>
          <a:r>
            <a:rPr lang="nl-NL" sz="1400" baseline="0">
              <a:solidFill>
                <a:srgbClr val="FF0000"/>
              </a:solidFill>
            </a:rPr>
            <a:t> de MKI waarde van het product in het gebouw in. Deze MKI waarde is van de totale hoeveelheid van het product. De berekenaar hanteert hiervoor de MKI waarde zoals door een MKI rekentool is bepaald</a:t>
          </a:r>
          <a:endParaRPr lang="nl-NL" sz="1400">
            <a:solidFill>
              <a:srgbClr val="FF0000"/>
            </a:solidFill>
          </a:endParaRPr>
        </a:p>
      </xdr:txBody>
    </xdr:sp>
    <xdr:clientData/>
  </xdr:twoCellAnchor>
  <xdr:twoCellAnchor>
    <xdr:from>
      <xdr:col>5</xdr:col>
      <xdr:colOff>488186</xdr:colOff>
      <xdr:row>32</xdr:row>
      <xdr:rowOff>46761</xdr:rowOff>
    </xdr:from>
    <xdr:to>
      <xdr:col>8</xdr:col>
      <xdr:colOff>151842</xdr:colOff>
      <xdr:row>40</xdr:row>
      <xdr:rowOff>80901</xdr:rowOff>
    </xdr:to>
    <xdr:sp macro="" textlink="">
      <xdr:nvSpPr>
        <xdr:cNvPr id="35" name="Rechthoek 34">
          <a:extLst>
            <a:ext uri="{FF2B5EF4-FFF2-40B4-BE49-F238E27FC236}">
              <a16:creationId xmlns:a16="http://schemas.microsoft.com/office/drawing/2014/main" id="{CFFEDB9F-1505-4BBF-A837-EC04AB17DD70}"/>
            </a:ext>
          </a:extLst>
        </xdr:cNvPr>
        <xdr:cNvSpPr/>
      </xdr:nvSpPr>
      <xdr:spPr>
        <a:xfrm>
          <a:off x="15520368" y="6315943"/>
          <a:ext cx="3906610" cy="1558140"/>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Type verbinding van de dragende verbinding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7</xdr:col>
      <xdr:colOff>286182</xdr:colOff>
      <xdr:row>40</xdr:row>
      <xdr:rowOff>131126</xdr:rowOff>
    </xdr:from>
    <xdr:to>
      <xdr:col>10</xdr:col>
      <xdr:colOff>52879</xdr:colOff>
      <xdr:row>44</xdr:row>
      <xdr:rowOff>143493</xdr:rowOff>
    </xdr:to>
    <xdr:sp macro="" textlink="">
      <xdr:nvSpPr>
        <xdr:cNvPr id="36" name="Rechthoek 35">
          <a:extLst>
            <a:ext uri="{FF2B5EF4-FFF2-40B4-BE49-F238E27FC236}">
              <a16:creationId xmlns:a16="http://schemas.microsoft.com/office/drawing/2014/main" id="{166E425B-F5AF-4ABA-9B30-52450180715F}"/>
            </a:ext>
          </a:extLst>
        </xdr:cNvPr>
        <xdr:cNvSpPr/>
      </xdr:nvSpPr>
      <xdr:spPr>
        <a:xfrm>
          <a:off x="18972500" y="7924308"/>
          <a:ext cx="7802334" cy="774367"/>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Toegankelijkheid van de verbinding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9</xdr:col>
      <xdr:colOff>320076</xdr:colOff>
      <xdr:row>30</xdr:row>
      <xdr:rowOff>129886</xdr:rowOff>
    </xdr:from>
    <xdr:to>
      <xdr:col>11</xdr:col>
      <xdr:colOff>172562</xdr:colOff>
      <xdr:row>40</xdr:row>
      <xdr:rowOff>86344</xdr:rowOff>
    </xdr:to>
    <xdr:sp macro="" textlink="">
      <xdr:nvSpPr>
        <xdr:cNvPr id="37" name="Rechthoek 36">
          <a:extLst>
            <a:ext uri="{FF2B5EF4-FFF2-40B4-BE49-F238E27FC236}">
              <a16:creationId xmlns:a16="http://schemas.microsoft.com/office/drawing/2014/main" id="{79755CBD-CB3D-4F00-8FE5-2B734E9145C6}"/>
            </a:ext>
          </a:extLst>
        </xdr:cNvPr>
        <xdr:cNvSpPr/>
      </xdr:nvSpPr>
      <xdr:spPr>
        <a:xfrm>
          <a:off x="26366621" y="6018068"/>
          <a:ext cx="2588759" cy="1861458"/>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de connectie zoals beschreven in hoofdstuk 04.03 in het rapport Circular Buildings - een meetmethodiek voor losmaakbaarheid versie 2</a:t>
          </a:r>
          <a:endParaRPr lang="nl-NL" sz="1400">
            <a:solidFill>
              <a:srgbClr val="FF0000"/>
            </a:solidFill>
          </a:endParaRPr>
        </a:p>
      </xdr:txBody>
    </xdr:sp>
    <xdr:clientData/>
  </xdr:twoCellAnchor>
  <xdr:twoCellAnchor>
    <xdr:from>
      <xdr:col>10</xdr:col>
      <xdr:colOff>1778265</xdr:colOff>
      <xdr:row>40</xdr:row>
      <xdr:rowOff>147454</xdr:rowOff>
    </xdr:from>
    <xdr:to>
      <xdr:col>13</xdr:col>
      <xdr:colOff>163283</xdr:colOff>
      <xdr:row>44</xdr:row>
      <xdr:rowOff>170708</xdr:rowOff>
    </xdr:to>
    <xdr:sp macro="" textlink="">
      <xdr:nvSpPr>
        <xdr:cNvPr id="38" name="Rechthoek 37">
          <a:extLst>
            <a:ext uri="{FF2B5EF4-FFF2-40B4-BE49-F238E27FC236}">
              <a16:creationId xmlns:a16="http://schemas.microsoft.com/office/drawing/2014/main" id="{21E97DC8-C74B-4F6A-82AB-0DDFB60D73B8}"/>
            </a:ext>
          </a:extLst>
        </xdr:cNvPr>
        <xdr:cNvSpPr/>
      </xdr:nvSpPr>
      <xdr:spPr>
        <a:xfrm>
          <a:off x="28500220" y="7940636"/>
          <a:ext cx="7251927" cy="785254"/>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Doorkruisingen van het product of element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12</xdr:col>
      <xdr:colOff>388111</xdr:colOff>
      <xdr:row>33</xdr:row>
      <xdr:rowOff>41318</xdr:rowOff>
    </xdr:from>
    <xdr:to>
      <xdr:col>15</xdr:col>
      <xdr:colOff>55663</xdr:colOff>
      <xdr:row>37</xdr:row>
      <xdr:rowOff>116279</xdr:rowOff>
    </xdr:to>
    <xdr:sp macro="" textlink="">
      <xdr:nvSpPr>
        <xdr:cNvPr id="39" name="Rechthoek 38">
          <a:extLst>
            <a:ext uri="{FF2B5EF4-FFF2-40B4-BE49-F238E27FC236}">
              <a16:creationId xmlns:a16="http://schemas.microsoft.com/office/drawing/2014/main" id="{7CD74825-17A5-47A9-AC69-770B49AA3BF8}"/>
            </a:ext>
          </a:extLst>
        </xdr:cNvPr>
        <xdr:cNvSpPr/>
      </xdr:nvSpPr>
      <xdr:spPr>
        <a:xfrm>
          <a:off x="35388156" y="6501000"/>
          <a:ext cx="7426098" cy="836961"/>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De</a:t>
          </a:r>
          <a:r>
            <a:rPr lang="nl-NL" sz="1400" baseline="0">
              <a:solidFill>
                <a:srgbClr val="FF0000"/>
              </a:solidFill>
            </a:rPr>
            <a:t> berekenaar bepaalt hier de Randopsluiting van het product of element volgens de meetmethode als beschreven in het rapport Circular Buildings - een meetmethodiek voor losmaakbaarheid versie 2. De score wordt automatisch ingevuld door het rekenmodel.</a:t>
          </a:r>
          <a:endParaRPr lang="nl-NL" sz="1400">
            <a:solidFill>
              <a:srgbClr val="FF0000"/>
            </a:solidFill>
          </a:endParaRPr>
        </a:p>
      </xdr:txBody>
    </xdr:sp>
    <xdr:clientData/>
  </xdr:twoCellAnchor>
  <xdr:twoCellAnchor>
    <xdr:from>
      <xdr:col>14</xdr:col>
      <xdr:colOff>252596</xdr:colOff>
      <xdr:row>40</xdr:row>
      <xdr:rowOff>132608</xdr:rowOff>
    </xdr:from>
    <xdr:to>
      <xdr:col>16</xdr:col>
      <xdr:colOff>233114</xdr:colOff>
      <xdr:row>50</xdr:row>
      <xdr:rowOff>143494</xdr:rowOff>
    </xdr:to>
    <xdr:sp macro="" textlink="">
      <xdr:nvSpPr>
        <xdr:cNvPr id="40" name="Rechthoek 39">
          <a:extLst>
            <a:ext uri="{FF2B5EF4-FFF2-40B4-BE49-F238E27FC236}">
              <a16:creationId xmlns:a16="http://schemas.microsoft.com/office/drawing/2014/main" id="{6CC7E579-D580-4001-8D12-D8D6ED1BABF2}"/>
            </a:ext>
          </a:extLst>
        </xdr:cNvPr>
        <xdr:cNvSpPr/>
      </xdr:nvSpPr>
      <xdr:spPr>
        <a:xfrm>
          <a:off x="42422369" y="7925790"/>
          <a:ext cx="2595563" cy="1915886"/>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de samenstelling zoals beschreven in hoofdstuk 04.06 in het rapport Circular Buildings - een meetmethodiek voor losmaakbaarheid versie 2</a:t>
          </a:r>
          <a:endParaRPr lang="nl-NL" sz="1400">
            <a:solidFill>
              <a:srgbClr val="FF0000"/>
            </a:solidFill>
          </a:endParaRPr>
        </a:p>
      </xdr:txBody>
    </xdr:sp>
    <xdr:clientData/>
  </xdr:twoCellAnchor>
  <xdr:twoCellAnchor>
    <xdr:from>
      <xdr:col>15</xdr:col>
      <xdr:colOff>1789215</xdr:colOff>
      <xdr:row>32</xdr:row>
      <xdr:rowOff>40079</xdr:rowOff>
    </xdr:from>
    <xdr:to>
      <xdr:col>17</xdr:col>
      <xdr:colOff>131308</xdr:colOff>
      <xdr:row>42</xdr:row>
      <xdr:rowOff>50965</xdr:rowOff>
    </xdr:to>
    <xdr:sp macro="" textlink="">
      <xdr:nvSpPr>
        <xdr:cNvPr id="41" name="Rechthoek 40">
          <a:extLst>
            <a:ext uri="{FF2B5EF4-FFF2-40B4-BE49-F238E27FC236}">
              <a16:creationId xmlns:a16="http://schemas.microsoft.com/office/drawing/2014/main" id="{B069096A-E95D-412B-B448-750C353E3714}"/>
            </a:ext>
          </a:extLst>
        </xdr:cNvPr>
        <xdr:cNvSpPr/>
      </xdr:nvSpPr>
      <xdr:spPr>
        <a:xfrm>
          <a:off x="44547806" y="6309261"/>
          <a:ext cx="2602366" cy="1915886"/>
        </a:xfrm>
        <a:prstGeom prst="rect">
          <a:avLst/>
        </a:prstGeom>
        <a:solidFill>
          <a:sysClr val="window" lastClr="FFFFFF"/>
        </a:solidFill>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nl-NL" sz="1400">
              <a:solidFill>
                <a:srgbClr val="FF0000"/>
              </a:solidFill>
            </a:rPr>
            <a:t>Het</a:t>
          </a:r>
          <a:r>
            <a:rPr lang="nl-NL" sz="1400" baseline="0">
              <a:solidFill>
                <a:srgbClr val="FF0000"/>
              </a:solidFill>
            </a:rPr>
            <a:t> werkmodel berekent automatisch de losmaakbaarheidsindex van het product of element zoals beschreven in hoofdstuk 04.07 in het rapport Circular Buildings - een meetmethodiek voor losmaakbaarheid versie 2</a:t>
          </a:r>
          <a:endParaRPr lang="nl-NL"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4108557</xdr:colOff>
      <xdr:row>3</xdr:row>
      <xdr:rowOff>163284</xdr:rowOff>
    </xdr:from>
    <xdr:to>
      <xdr:col>3</xdr:col>
      <xdr:colOff>3718490</xdr:colOff>
      <xdr:row>7</xdr:row>
      <xdr:rowOff>176892</xdr:rowOff>
    </xdr:to>
    <xdr:pic>
      <xdr:nvPicPr>
        <xdr:cNvPr id="6" name="Afbeelding 5">
          <a:extLst>
            <a:ext uri="{FF2B5EF4-FFF2-40B4-BE49-F238E27FC236}">
              <a16:creationId xmlns:a16="http://schemas.microsoft.com/office/drawing/2014/main" id="{E5C65F83-3242-464B-8ECB-896C936BDA3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5528" y="734784"/>
          <a:ext cx="4473286" cy="775608"/>
        </a:xfrm>
        <a:prstGeom prst="rect">
          <a:avLst/>
        </a:prstGeom>
      </xdr:spPr>
    </xdr:pic>
    <xdr:clientData/>
  </xdr:twoCellAnchor>
  <xdr:twoCellAnchor editAs="oneCell">
    <xdr:from>
      <xdr:col>2</xdr:col>
      <xdr:colOff>1605164</xdr:colOff>
      <xdr:row>2</xdr:row>
      <xdr:rowOff>68358</xdr:rowOff>
    </xdr:from>
    <xdr:to>
      <xdr:col>2</xdr:col>
      <xdr:colOff>4081664</xdr:colOff>
      <xdr:row>9</xdr:row>
      <xdr:rowOff>30258</xdr:rowOff>
    </xdr:to>
    <xdr:pic>
      <xdr:nvPicPr>
        <xdr:cNvPr id="8" name="Afbeelding 7">
          <a:extLst>
            <a:ext uri="{FF2B5EF4-FFF2-40B4-BE49-F238E27FC236}">
              <a16:creationId xmlns:a16="http://schemas.microsoft.com/office/drawing/2014/main" id="{12756A13-B49A-4FA3-A282-7DD8CC00EA6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92135" y="449358"/>
          <a:ext cx="2476500" cy="1295400"/>
        </a:xfrm>
        <a:prstGeom prst="rect">
          <a:avLst/>
        </a:prstGeom>
      </xdr:spPr>
    </xdr:pic>
    <xdr:clientData/>
  </xdr:twoCellAnchor>
  <xdr:twoCellAnchor editAs="oneCell">
    <xdr:from>
      <xdr:col>2</xdr:col>
      <xdr:colOff>81643</xdr:colOff>
      <xdr:row>206</xdr:row>
      <xdr:rowOff>118382</xdr:rowOff>
    </xdr:from>
    <xdr:to>
      <xdr:col>2</xdr:col>
      <xdr:colOff>1973036</xdr:colOff>
      <xdr:row>213</xdr:row>
      <xdr:rowOff>6391</xdr:rowOff>
    </xdr:to>
    <xdr:pic>
      <xdr:nvPicPr>
        <xdr:cNvPr id="11" name="Afbeelding 10">
          <a:hlinkClick xmlns:r="http://schemas.openxmlformats.org/officeDocument/2006/relationships" r:id="rId3"/>
          <a:extLst>
            <a:ext uri="{FF2B5EF4-FFF2-40B4-BE49-F238E27FC236}">
              <a16:creationId xmlns:a16="http://schemas.microsoft.com/office/drawing/2014/main" id="{D2E67824-B843-40FA-91B1-8D43864E573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77018" y="31884257"/>
          <a:ext cx="1891393" cy="1221509"/>
        </a:xfrm>
        <a:prstGeom prst="rect">
          <a:avLst/>
        </a:prstGeom>
      </xdr:spPr>
    </xdr:pic>
    <xdr:clientData/>
  </xdr:twoCellAnchor>
  <xdr:twoCellAnchor>
    <xdr:from>
      <xdr:col>2</xdr:col>
      <xdr:colOff>2143125</xdr:colOff>
      <xdr:row>206</xdr:row>
      <xdr:rowOff>142875</xdr:rowOff>
    </xdr:from>
    <xdr:to>
      <xdr:col>3</xdr:col>
      <xdr:colOff>285750</xdr:colOff>
      <xdr:row>213</xdr:row>
      <xdr:rowOff>85725</xdr:rowOff>
    </xdr:to>
    <xdr:sp macro="" textlink="">
      <xdr:nvSpPr>
        <xdr:cNvPr id="14" name="Tekstvak 13">
          <a:hlinkClick xmlns:r="http://schemas.openxmlformats.org/officeDocument/2006/relationships" r:id="rId3"/>
          <a:extLst>
            <a:ext uri="{FF2B5EF4-FFF2-40B4-BE49-F238E27FC236}">
              <a16:creationId xmlns:a16="http://schemas.microsoft.com/office/drawing/2014/main" id="{02FB71D6-349C-4A4A-9178-D8DE28B44190}"/>
            </a:ext>
          </a:extLst>
        </xdr:cNvPr>
        <xdr:cNvSpPr txBox="1"/>
      </xdr:nvSpPr>
      <xdr:spPr>
        <a:xfrm>
          <a:off x="3245304" y="31969982"/>
          <a:ext cx="3013982" cy="1276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t>Wil je gebruik maken van een geautomatiseerde tool voor losmaakbaarheid, inclusief productdatabase met standaard referentiewaarden voor losmaakbaarheid?</a:t>
          </a:r>
        </a:p>
        <a:p>
          <a:endParaRPr lang="nl-NL" sz="1100"/>
        </a:p>
        <a:p>
          <a:r>
            <a:rPr lang="nl-NL" sz="1100"/>
            <a:t>klik dan hier om naar www.bcigebouw.nl te gaan.</a:t>
          </a:r>
        </a:p>
        <a:p>
          <a:endParaRPr lang="nl-NL" sz="1100"/>
        </a:p>
      </xdr:txBody>
    </xdr:sp>
    <xdr:clientData/>
  </xdr:twoCellAnchor>
  <xdr:twoCellAnchor editAs="oneCell">
    <xdr:from>
      <xdr:col>1</xdr:col>
      <xdr:colOff>67236</xdr:colOff>
      <xdr:row>2</xdr:row>
      <xdr:rowOff>123265</xdr:rowOff>
    </xdr:from>
    <xdr:to>
      <xdr:col>2</xdr:col>
      <xdr:colOff>1476776</xdr:colOff>
      <xdr:row>9</xdr:row>
      <xdr:rowOff>11274</xdr:rowOff>
    </xdr:to>
    <xdr:pic>
      <xdr:nvPicPr>
        <xdr:cNvPr id="9" name="Afbeelding 8">
          <a:hlinkClick xmlns:r="http://schemas.openxmlformats.org/officeDocument/2006/relationships" r:id="rId3"/>
          <a:extLst>
            <a:ext uri="{FF2B5EF4-FFF2-40B4-BE49-F238E27FC236}">
              <a16:creationId xmlns:a16="http://schemas.microsoft.com/office/drawing/2014/main" id="{FC85C2D2-CCFD-4C8F-9325-94E30BF3A5D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72354" y="504265"/>
          <a:ext cx="1891393" cy="1221509"/>
        </a:xfrm>
        <a:prstGeom prst="rect">
          <a:avLst/>
        </a:prstGeom>
      </xdr:spPr>
    </xdr:pic>
    <xdr:clientData/>
  </xdr:twoCellAnchor>
  <xdr:twoCellAnchor>
    <xdr:from>
      <xdr:col>10</xdr:col>
      <xdr:colOff>425823</xdr:colOff>
      <xdr:row>24</xdr:row>
      <xdr:rowOff>1</xdr:rowOff>
    </xdr:from>
    <xdr:to>
      <xdr:col>10</xdr:col>
      <xdr:colOff>1454523</xdr:colOff>
      <xdr:row>26</xdr:row>
      <xdr:rowOff>47626</xdr:rowOff>
    </xdr:to>
    <xdr:pic>
      <xdr:nvPicPr>
        <xdr:cNvPr id="10" name="Afbeelding 9">
          <a:extLst>
            <a:ext uri="{FF2B5EF4-FFF2-40B4-BE49-F238E27FC236}">
              <a16:creationId xmlns:a16="http://schemas.microsoft.com/office/drawing/2014/main" id="{7657A817-FDEB-4CE8-8A9F-D3DF6FAD9283}"/>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7129441" y="4628030"/>
          <a:ext cx="1028700" cy="439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15</xdr:col>
      <xdr:colOff>369794</xdr:colOff>
      <xdr:row>24</xdr:row>
      <xdr:rowOff>22412</xdr:rowOff>
    </xdr:from>
    <xdr:to>
      <xdr:col>15</xdr:col>
      <xdr:colOff>1398494</xdr:colOff>
      <xdr:row>26</xdr:row>
      <xdr:rowOff>68356</xdr:rowOff>
    </xdr:to>
    <xdr:pic>
      <xdr:nvPicPr>
        <xdr:cNvPr id="12" name="Afbeelding 11">
          <a:extLst>
            <a:ext uri="{FF2B5EF4-FFF2-40B4-BE49-F238E27FC236}">
              <a16:creationId xmlns:a16="http://schemas.microsoft.com/office/drawing/2014/main" id="{CC6F76AA-EB95-47D8-888C-A4F732629FB6}"/>
            </a:ext>
          </a:extLst>
        </xdr:cNvPr>
        <xdr:cNvPicPr>
          <a:picLocks noChangeAspect="1" noChangeArrowheads="1"/>
        </xdr:cNvPicPr>
      </xdr:nvPicPr>
      <xdr:blipFill>
        <a:blip xmlns:r="http://schemas.openxmlformats.org/officeDocument/2006/relationships" r:embed="rId6">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3097823" y="4650441"/>
          <a:ext cx="10287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16</xdr:col>
      <xdr:colOff>112059</xdr:colOff>
      <xdr:row>24</xdr:row>
      <xdr:rowOff>0</xdr:rowOff>
    </xdr:from>
    <xdr:to>
      <xdr:col>16</xdr:col>
      <xdr:colOff>1902759</xdr:colOff>
      <xdr:row>26</xdr:row>
      <xdr:rowOff>45944</xdr:rowOff>
    </xdr:to>
    <xdr:pic>
      <xdr:nvPicPr>
        <xdr:cNvPr id="15" name="Afbeelding 14">
          <a:extLst>
            <a:ext uri="{FF2B5EF4-FFF2-40B4-BE49-F238E27FC236}">
              <a16:creationId xmlns:a16="http://schemas.microsoft.com/office/drawing/2014/main" id="{4BF6EED5-409F-4176-9F9E-289B24A9BC72}"/>
            </a:ext>
          </a:extLst>
        </xdr:cNvPr>
        <xdr:cNvPicPr>
          <a:picLocks noChangeAspect="1" noChangeArrowheads="1"/>
        </xdr:cNvPicPr>
      </xdr:nvPicPr>
      <xdr:blipFill>
        <a:blip xmlns:r="http://schemas.openxmlformats.org/officeDocument/2006/relationships" r:embed="rId7">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4857147" y="4628029"/>
          <a:ext cx="179070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224118</xdr:colOff>
      <xdr:row>21</xdr:row>
      <xdr:rowOff>33618</xdr:rowOff>
    </xdr:from>
    <xdr:to>
      <xdr:col>6</xdr:col>
      <xdr:colOff>1410260</xdr:colOff>
      <xdr:row>23</xdr:row>
      <xdr:rowOff>82924</xdr:rowOff>
    </xdr:to>
    <xdr:pic>
      <xdr:nvPicPr>
        <xdr:cNvPr id="16" name="Afbeelding 15">
          <a:extLst>
            <a:ext uri="{FF2B5EF4-FFF2-40B4-BE49-F238E27FC236}">
              <a16:creationId xmlns:a16="http://schemas.microsoft.com/office/drawing/2014/main" id="{DB98E553-4815-486B-889C-D0B05D55C3E8}"/>
            </a:ext>
          </a:extLst>
        </xdr:cNvPr>
        <xdr:cNvPicPr>
          <a:picLocks noChangeAspect="1" noChangeArrowheads="1"/>
        </xdr:cNvPicPr>
      </xdr:nvPicPr>
      <xdr:blipFill>
        <a:blip xmlns:r="http://schemas.openxmlformats.org/officeDocument/2006/relationships" r:embed="rId8">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51206" y="4090147"/>
          <a:ext cx="1914525" cy="4303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201706</xdr:colOff>
      <xdr:row>19</xdr:row>
      <xdr:rowOff>11206</xdr:rowOff>
    </xdr:from>
    <xdr:to>
      <xdr:col>6</xdr:col>
      <xdr:colOff>1425948</xdr:colOff>
      <xdr:row>21</xdr:row>
      <xdr:rowOff>39782</xdr:rowOff>
    </xdr:to>
    <xdr:pic>
      <xdr:nvPicPr>
        <xdr:cNvPr id="17" name="Afbeelding 16">
          <a:extLst>
            <a:ext uri="{FF2B5EF4-FFF2-40B4-BE49-F238E27FC236}">
              <a16:creationId xmlns:a16="http://schemas.microsoft.com/office/drawing/2014/main" id="{BCF41A1D-46E2-4934-9B5D-0691993CDF03}"/>
            </a:ext>
          </a:extLst>
        </xdr:cNvPr>
        <xdr:cNvPicPr>
          <a:picLocks noChangeAspect="1" noChangeArrowheads="1"/>
        </xdr:cNvPicPr>
      </xdr:nvPicPr>
      <xdr:blipFill>
        <a:blip xmlns:r="http://schemas.openxmlformats.org/officeDocument/2006/relationships" r:embed="rId9">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228794" y="3675530"/>
          <a:ext cx="1952625" cy="4207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3154631</xdr:colOff>
      <xdr:row>30</xdr:row>
      <xdr:rowOff>13282</xdr:rowOff>
    </xdr:from>
    <xdr:to>
      <xdr:col>2</xdr:col>
      <xdr:colOff>530679</xdr:colOff>
      <xdr:row>32</xdr:row>
      <xdr:rowOff>145240</xdr:rowOff>
    </xdr:to>
    <xdr:pic>
      <xdr:nvPicPr>
        <xdr:cNvPr id="5" name="Afbeelding 4">
          <a:extLst>
            <a:ext uri="{FF2B5EF4-FFF2-40B4-BE49-F238E27FC236}">
              <a16:creationId xmlns:a16="http://schemas.microsoft.com/office/drawing/2014/main" id="{A3A20B96-EE82-4E71-8EE9-67ECB2F1F6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66952" y="5850746"/>
          <a:ext cx="2968584" cy="512958"/>
        </a:xfrm>
        <a:prstGeom prst="rect">
          <a:avLst/>
        </a:prstGeom>
      </xdr:spPr>
    </xdr:pic>
    <xdr:clientData/>
  </xdr:twoCellAnchor>
  <xdr:twoCellAnchor editAs="oneCell">
    <xdr:from>
      <xdr:col>1</xdr:col>
      <xdr:colOff>1454059</xdr:colOff>
      <xdr:row>29</xdr:row>
      <xdr:rowOff>27214</xdr:rowOff>
    </xdr:from>
    <xdr:to>
      <xdr:col>1</xdr:col>
      <xdr:colOff>3091923</xdr:colOff>
      <xdr:row>33</xdr:row>
      <xdr:rowOff>121943</xdr:rowOff>
    </xdr:to>
    <xdr:pic>
      <xdr:nvPicPr>
        <xdr:cNvPr id="6" name="Afbeelding 5">
          <a:extLst>
            <a:ext uri="{FF2B5EF4-FFF2-40B4-BE49-F238E27FC236}">
              <a16:creationId xmlns:a16="http://schemas.microsoft.com/office/drawing/2014/main" id="{4AE75EA4-1B6B-48F9-95E9-F580F01C8CB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66380" y="5674178"/>
          <a:ext cx="1637864" cy="856729"/>
        </a:xfrm>
        <a:prstGeom prst="rect">
          <a:avLst/>
        </a:prstGeom>
      </xdr:spPr>
    </xdr:pic>
    <xdr:clientData/>
  </xdr:twoCellAnchor>
  <xdr:twoCellAnchor editAs="oneCell">
    <xdr:from>
      <xdr:col>1</xdr:col>
      <xdr:colOff>108858</xdr:colOff>
      <xdr:row>29</xdr:row>
      <xdr:rowOff>82122</xdr:rowOff>
    </xdr:from>
    <xdr:to>
      <xdr:col>1</xdr:col>
      <xdr:colOff>1363575</xdr:colOff>
      <xdr:row>33</xdr:row>
      <xdr:rowOff>127982</xdr:rowOff>
    </xdr:to>
    <xdr:pic>
      <xdr:nvPicPr>
        <xdr:cNvPr id="7" name="Afbeelding 6">
          <a:hlinkClick xmlns:r="http://schemas.openxmlformats.org/officeDocument/2006/relationships" r:id="rId3"/>
          <a:extLst>
            <a:ext uri="{FF2B5EF4-FFF2-40B4-BE49-F238E27FC236}">
              <a16:creationId xmlns:a16="http://schemas.microsoft.com/office/drawing/2014/main" id="{B38B4B7F-2BBD-4C87-8D27-284DB5408BC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721179" y="5729086"/>
          <a:ext cx="1254717" cy="807860"/>
        </a:xfrm>
        <a:prstGeom prst="rect">
          <a:avLst/>
        </a:prstGeom>
      </xdr:spPr>
    </xdr:pic>
    <xdr:clientData/>
  </xdr:twoCellAnchor>
  <xdr:twoCellAnchor>
    <xdr:from>
      <xdr:col>1</xdr:col>
      <xdr:colOff>285748</xdr:colOff>
      <xdr:row>23</xdr:row>
      <xdr:rowOff>40822</xdr:rowOff>
    </xdr:from>
    <xdr:to>
      <xdr:col>1</xdr:col>
      <xdr:colOff>3121949</xdr:colOff>
      <xdr:row>26</xdr:row>
      <xdr:rowOff>163286</xdr:rowOff>
    </xdr:to>
    <xdr:pic>
      <xdr:nvPicPr>
        <xdr:cNvPr id="8" name="Afbeelding 7">
          <a:extLst>
            <a:ext uri="{FF2B5EF4-FFF2-40B4-BE49-F238E27FC236}">
              <a16:creationId xmlns:a16="http://schemas.microsoft.com/office/drawing/2014/main" id="{F7E735A0-C0FA-4135-96BE-7893771F8BDC}"/>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98069" y="4544786"/>
          <a:ext cx="2836201" cy="693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Alba Concepts">
  <a:themeElements>
    <a:clrScheme name="Aangepast 3">
      <a:dk1>
        <a:sysClr val="windowText" lastClr="000000"/>
      </a:dk1>
      <a:lt1>
        <a:sysClr val="window" lastClr="FFFFFF"/>
      </a:lt1>
      <a:dk2>
        <a:srgbClr val="87CDD3"/>
      </a:dk2>
      <a:lt2>
        <a:srgbClr val="DADAD9"/>
      </a:lt2>
      <a:accent1>
        <a:srgbClr val="1C1C1B"/>
      </a:accent1>
      <a:accent2>
        <a:srgbClr val="2F9296"/>
      </a:accent2>
      <a:accent3>
        <a:srgbClr val="46B7B9"/>
      </a:accent3>
      <a:accent4>
        <a:srgbClr val="87CDD3"/>
      </a:accent4>
      <a:accent5>
        <a:srgbClr val="DFF5F2"/>
      </a:accent5>
      <a:accent6>
        <a:srgbClr val="DADAD9"/>
      </a:accent6>
      <a:hlink>
        <a:srgbClr val="000000"/>
      </a:hlink>
      <a:folHlink>
        <a:srgbClr val="000000"/>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2CBA3-57B6-4CD3-BDC4-8096FF763309}">
  <sheetPr>
    <tabColor rgb="FF003063"/>
    <pageSetUpPr fitToPage="1"/>
  </sheetPr>
  <dimension ref="A1:R179"/>
  <sheetViews>
    <sheetView tabSelected="1" view="pageBreakPreview" zoomScale="55" zoomScaleNormal="70" zoomScaleSheetLayoutView="55" workbookViewId="0">
      <selection activeCell="C126" sqref="C126"/>
    </sheetView>
  </sheetViews>
  <sheetFormatPr defaultRowHeight="15" x14ac:dyDescent="0.25"/>
  <cols>
    <col min="1" max="1" width="9.140625" style="20"/>
    <col min="2" max="2" width="7.28515625" style="20" bestFit="1" customWidth="1"/>
    <col min="3" max="3" width="73" style="20" customWidth="1"/>
    <col min="4" max="4" width="63.140625" style="20" customWidth="1"/>
    <col min="5" max="5" width="73" style="20" customWidth="1"/>
    <col min="6" max="6" width="11" style="20" bestFit="1" customWidth="1"/>
    <col min="7" max="7" width="43.85546875" style="28" customWidth="1"/>
    <col min="8" max="8" width="8.7109375" style="29" bestFit="1" customWidth="1"/>
    <col min="9" max="9" width="101.42578125" style="28" bestFit="1" customWidth="1"/>
    <col min="10" max="10" width="10.140625" style="29" bestFit="1" customWidth="1"/>
    <col min="11" max="11" width="31" style="29" bestFit="1" customWidth="1"/>
    <col min="12" max="12" width="93.140625" style="28" bestFit="1" customWidth="1"/>
    <col min="13" max="13" width="8.85546875" style="29" bestFit="1" customWidth="1"/>
    <col min="14" max="14" width="98.5703125" style="28" bestFit="1" customWidth="1"/>
    <col min="15" max="15" width="8.7109375" style="29" customWidth="1"/>
    <col min="16" max="16" width="30.28515625" style="29" bestFit="1" customWidth="1"/>
    <col min="17" max="17" width="33.5703125" style="29" customWidth="1"/>
    <col min="18" max="18" width="11.7109375" style="20" bestFit="1" customWidth="1"/>
    <col min="19" max="16384" width="9.140625" style="20"/>
  </cols>
  <sheetData>
    <row r="1" spans="1:18" x14ac:dyDescent="0.25">
      <c r="A1" s="19"/>
      <c r="B1" s="19"/>
      <c r="C1" s="19"/>
      <c r="D1" s="19"/>
      <c r="E1" s="19"/>
      <c r="F1" s="19"/>
      <c r="G1" s="21"/>
      <c r="H1" s="22"/>
      <c r="I1" s="21"/>
      <c r="J1" s="22"/>
      <c r="K1" s="22"/>
      <c r="L1" s="21"/>
      <c r="M1" s="22"/>
      <c r="N1" s="21"/>
      <c r="O1" s="22"/>
      <c r="P1" s="22"/>
      <c r="Q1" s="22"/>
      <c r="R1" s="19"/>
    </row>
    <row r="2" spans="1:18" x14ac:dyDescent="0.25">
      <c r="A2" s="19"/>
      <c r="B2" s="19"/>
      <c r="C2" s="19"/>
      <c r="D2" s="19"/>
      <c r="E2" s="19"/>
      <c r="F2" s="19"/>
      <c r="G2" s="21"/>
      <c r="H2" s="22"/>
      <c r="I2" s="21"/>
      <c r="J2" s="22"/>
      <c r="K2" s="22"/>
      <c r="L2" s="21"/>
      <c r="M2" s="22"/>
      <c r="N2" s="21"/>
      <c r="O2" s="22"/>
      <c r="P2" s="22"/>
      <c r="Q2" s="22"/>
      <c r="R2" s="19"/>
    </row>
    <row r="3" spans="1:18" x14ac:dyDescent="0.25">
      <c r="A3" s="19"/>
      <c r="B3" s="19"/>
      <c r="C3" s="23"/>
      <c r="D3" s="19"/>
      <c r="E3" s="19"/>
      <c r="F3" s="19"/>
      <c r="G3" s="21"/>
      <c r="H3" s="22"/>
      <c r="I3" s="21"/>
      <c r="J3" s="22"/>
      <c r="K3" s="22"/>
      <c r="L3" s="21"/>
      <c r="M3" s="22"/>
      <c r="N3" s="21"/>
      <c r="O3" s="22"/>
      <c r="P3" s="22"/>
      <c r="Q3" s="22"/>
      <c r="R3" s="19"/>
    </row>
    <row r="4" spans="1:18" x14ac:dyDescent="0.25">
      <c r="A4" s="19"/>
      <c r="B4" s="19"/>
      <c r="C4" s="19"/>
      <c r="D4" s="19"/>
      <c r="E4" s="19"/>
      <c r="F4" s="19"/>
      <c r="G4" s="21"/>
      <c r="H4" s="22"/>
      <c r="I4" s="21"/>
      <c r="J4" s="22"/>
      <c r="K4" s="22"/>
      <c r="L4" s="21"/>
      <c r="M4" s="22"/>
      <c r="N4" s="21"/>
      <c r="O4" s="22"/>
      <c r="P4" s="22"/>
      <c r="Q4" s="22"/>
      <c r="R4" s="19"/>
    </row>
    <row r="5" spans="1:18" x14ac:dyDescent="0.25">
      <c r="A5" s="19"/>
      <c r="B5" s="19"/>
      <c r="C5" s="19"/>
      <c r="D5" s="19"/>
      <c r="E5" s="19"/>
      <c r="F5" s="19"/>
      <c r="G5" s="21"/>
      <c r="H5" s="22"/>
      <c r="I5" s="21"/>
      <c r="J5" s="22"/>
      <c r="K5" s="22"/>
      <c r="L5" s="21"/>
      <c r="M5" s="22"/>
      <c r="N5" s="21"/>
      <c r="O5" s="22"/>
      <c r="P5" s="22"/>
      <c r="Q5" s="22"/>
      <c r="R5" s="19"/>
    </row>
    <row r="6" spans="1:18" x14ac:dyDescent="0.25">
      <c r="A6" s="19"/>
      <c r="B6" s="19"/>
      <c r="C6" s="19"/>
      <c r="D6" s="19"/>
      <c r="E6" s="19"/>
      <c r="F6" s="19"/>
      <c r="G6" s="21"/>
      <c r="H6" s="22"/>
      <c r="I6" s="21"/>
      <c r="J6" s="22"/>
      <c r="K6" s="22"/>
      <c r="L6" s="21"/>
      <c r="M6" s="22"/>
      <c r="N6" s="21"/>
      <c r="O6" s="22"/>
      <c r="P6" s="22"/>
      <c r="Q6" s="22"/>
      <c r="R6" s="19"/>
    </row>
    <row r="7" spans="1:18" x14ac:dyDescent="0.25">
      <c r="A7" s="19"/>
      <c r="B7" s="19"/>
      <c r="C7" s="19"/>
      <c r="D7" s="19"/>
      <c r="E7" s="19"/>
      <c r="F7" s="19"/>
      <c r="G7" s="21"/>
      <c r="H7" s="22"/>
      <c r="I7" s="21"/>
      <c r="J7" s="22"/>
      <c r="K7" s="22"/>
      <c r="L7" s="21"/>
      <c r="M7" s="22"/>
      <c r="N7" s="21"/>
      <c r="O7" s="22"/>
      <c r="P7" s="22"/>
      <c r="Q7" s="22"/>
      <c r="R7" s="19"/>
    </row>
    <row r="8" spans="1:18" x14ac:dyDescent="0.25">
      <c r="A8" s="19"/>
      <c r="B8" s="19"/>
      <c r="C8" s="19"/>
      <c r="D8" s="19"/>
      <c r="E8" s="19"/>
      <c r="F8" s="19"/>
      <c r="G8" s="21"/>
      <c r="H8" s="22"/>
      <c r="I8" s="21"/>
      <c r="J8" s="22"/>
      <c r="K8" s="22"/>
      <c r="L8" s="21"/>
      <c r="M8" s="22"/>
      <c r="N8" s="21"/>
      <c r="O8" s="22"/>
      <c r="P8" s="22"/>
      <c r="Q8" s="22"/>
      <c r="R8" s="19"/>
    </row>
    <row r="9" spans="1:18" x14ac:dyDescent="0.25">
      <c r="A9" s="19"/>
      <c r="B9" s="19"/>
      <c r="C9" s="19"/>
      <c r="D9" s="19"/>
      <c r="E9" s="19"/>
      <c r="F9" s="19"/>
      <c r="G9" s="21"/>
      <c r="H9" s="22"/>
      <c r="I9" s="21"/>
      <c r="J9" s="22"/>
      <c r="K9" s="22"/>
      <c r="L9" s="21"/>
      <c r="M9" s="22"/>
      <c r="N9" s="21"/>
      <c r="O9" s="22"/>
      <c r="P9" s="22"/>
      <c r="Q9" s="22"/>
      <c r="R9" s="19"/>
    </row>
    <row r="10" spans="1:18" x14ac:dyDescent="0.25">
      <c r="A10" s="19"/>
      <c r="B10" s="19"/>
      <c r="C10" s="19"/>
      <c r="D10" s="19"/>
      <c r="E10" s="19"/>
      <c r="F10" s="19"/>
      <c r="G10" s="21"/>
      <c r="H10" s="22"/>
      <c r="I10" s="21"/>
      <c r="J10" s="22"/>
      <c r="K10" s="22"/>
      <c r="L10" s="21"/>
      <c r="M10" s="22"/>
      <c r="N10" s="21"/>
      <c r="O10" s="22"/>
      <c r="P10" s="22"/>
      <c r="Q10" s="22"/>
      <c r="R10" s="19"/>
    </row>
    <row r="11" spans="1:18" ht="15.75" thickBot="1" x14ac:dyDescent="0.3">
      <c r="A11" s="19"/>
      <c r="B11" s="19"/>
      <c r="C11" s="19"/>
      <c r="D11" s="19"/>
      <c r="E11" s="19"/>
      <c r="F11" s="19"/>
      <c r="G11" s="21"/>
      <c r="H11" s="22"/>
      <c r="I11" s="21"/>
      <c r="J11" s="22"/>
      <c r="K11" s="22"/>
      <c r="L11" s="21"/>
      <c r="M11" s="22"/>
      <c r="N11" s="21"/>
      <c r="O11" s="22"/>
      <c r="P11" s="22"/>
      <c r="Q11" s="22"/>
      <c r="R11" s="19"/>
    </row>
    <row r="12" spans="1:18" ht="15.75" thickBot="1" x14ac:dyDescent="0.3">
      <c r="A12" s="19"/>
      <c r="B12" s="191" t="s">
        <v>65</v>
      </c>
      <c r="C12" s="192"/>
      <c r="D12" s="193"/>
      <c r="E12" s="19"/>
      <c r="F12" s="21"/>
      <c r="G12" s="22"/>
      <c r="H12" s="21"/>
      <c r="I12" s="22"/>
      <c r="J12" s="22"/>
      <c r="K12" s="21"/>
      <c r="L12" s="22"/>
      <c r="M12" s="21"/>
      <c r="N12" s="22"/>
      <c r="O12" s="22"/>
      <c r="P12" s="22"/>
      <c r="Q12" s="19"/>
      <c r="R12" s="19"/>
    </row>
    <row r="13" spans="1:18" x14ac:dyDescent="0.25">
      <c r="A13" s="19"/>
      <c r="B13" s="61"/>
      <c r="C13" s="66" t="s">
        <v>76</v>
      </c>
      <c r="D13" s="146"/>
      <c r="E13" s="19"/>
      <c r="F13" s="21"/>
      <c r="G13" s="21"/>
      <c r="H13" s="21"/>
      <c r="I13" s="21"/>
      <c r="J13" s="22"/>
      <c r="K13" s="21"/>
      <c r="L13" s="21"/>
      <c r="M13" s="21"/>
      <c r="N13" s="21"/>
      <c r="O13" s="22"/>
      <c r="P13" s="22"/>
      <c r="Q13" s="19"/>
      <c r="R13" s="19"/>
    </row>
    <row r="14" spans="1:18" x14ac:dyDescent="0.25">
      <c r="A14" s="19"/>
      <c r="B14" s="52"/>
      <c r="C14" s="40" t="s">
        <v>66</v>
      </c>
      <c r="D14" s="147"/>
      <c r="E14" s="19"/>
      <c r="F14" s="21"/>
      <c r="G14" s="21"/>
      <c r="H14" s="21"/>
      <c r="I14" s="21"/>
      <c r="J14" s="22"/>
      <c r="K14" s="21"/>
      <c r="L14" s="21"/>
      <c r="M14" s="21"/>
      <c r="N14" s="21"/>
      <c r="O14" s="22"/>
      <c r="P14" s="22"/>
      <c r="Q14" s="19"/>
      <c r="R14" s="19"/>
    </row>
    <row r="15" spans="1:18" s="181" customFormat="1" x14ac:dyDescent="0.25">
      <c r="A15" s="180"/>
      <c r="B15" s="184"/>
      <c r="C15" s="183" t="s">
        <v>67</v>
      </c>
      <c r="D15" s="147"/>
      <c r="E15" s="180"/>
      <c r="F15" s="21"/>
      <c r="G15" s="21"/>
      <c r="H15" s="21"/>
      <c r="I15" s="21"/>
      <c r="J15" s="22"/>
      <c r="K15" s="21"/>
      <c r="L15" s="21"/>
      <c r="M15" s="21"/>
      <c r="N15" s="21"/>
      <c r="O15" s="22"/>
      <c r="P15" s="22"/>
      <c r="Q15" s="180"/>
      <c r="R15" s="180"/>
    </row>
    <row r="16" spans="1:18" x14ac:dyDescent="0.25">
      <c r="A16" s="19"/>
      <c r="B16" s="52"/>
      <c r="C16" s="40" t="s">
        <v>75</v>
      </c>
      <c r="D16" s="147"/>
      <c r="E16" s="19"/>
      <c r="F16" s="21"/>
      <c r="G16" s="21"/>
      <c r="H16" s="21"/>
      <c r="I16" s="21"/>
      <c r="J16" s="22"/>
      <c r="K16" s="21"/>
      <c r="L16" s="21"/>
      <c r="M16" s="21"/>
      <c r="N16" s="21"/>
      <c r="O16" s="22"/>
      <c r="P16" s="22"/>
      <c r="Q16" s="19"/>
      <c r="R16" s="19"/>
    </row>
    <row r="17" spans="1:18" ht="15.75" thickBot="1" x14ac:dyDescent="0.3">
      <c r="A17" s="19"/>
      <c r="B17" s="54"/>
      <c r="C17" s="55" t="s">
        <v>64</v>
      </c>
      <c r="D17" s="148"/>
      <c r="E17" s="19"/>
      <c r="F17" s="21"/>
      <c r="G17" s="21"/>
      <c r="H17" s="21"/>
      <c r="I17" s="21"/>
      <c r="J17" s="22"/>
      <c r="K17" s="21"/>
      <c r="L17" s="21"/>
      <c r="M17" s="21"/>
      <c r="N17" s="21"/>
      <c r="O17" s="22"/>
      <c r="P17" s="22"/>
      <c r="Q17" s="19"/>
      <c r="R17" s="19"/>
    </row>
    <row r="18" spans="1:18" ht="15.75" thickBot="1" x14ac:dyDescent="0.3">
      <c r="A18" s="19"/>
      <c r="B18" s="19"/>
      <c r="C18" s="19"/>
      <c r="D18" s="19"/>
      <c r="E18" s="19"/>
      <c r="F18" s="19"/>
      <c r="G18" s="21"/>
      <c r="H18" s="21"/>
      <c r="I18" s="21"/>
      <c r="J18" s="21"/>
      <c r="K18" s="22"/>
      <c r="L18" s="21"/>
      <c r="M18" s="21"/>
      <c r="N18" s="21"/>
      <c r="O18" s="21"/>
      <c r="P18" s="22"/>
      <c r="Q18" s="22"/>
      <c r="R18" s="19"/>
    </row>
    <row r="19" spans="1:18" x14ac:dyDescent="0.25">
      <c r="A19" s="19"/>
      <c r="B19" s="194" t="s">
        <v>53</v>
      </c>
      <c r="C19" s="195"/>
      <c r="D19" s="195"/>
      <c r="E19" s="196"/>
      <c r="F19" s="19"/>
      <c r="G19" s="21"/>
      <c r="H19" s="21"/>
      <c r="I19" s="21"/>
      <c r="J19" s="21"/>
      <c r="K19" s="22"/>
      <c r="L19" s="21"/>
      <c r="M19" s="21"/>
      <c r="N19" s="21"/>
      <c r="O19" s="21"/>
      <c r="P19" s="22"/>
      <c r="Q19" s="22"/>
      <c r="R19" s="19"/>
    </row>
    <row r="20" spans="1:18" ht="15.75" thickBot="1" x14ac:dyDescent="0.3">
      <c r="A20" s="19"/>
      <c r="B20" s="62"/>
      <c r="C20" s="63" t="s">
        <v>40</v>
      </c>
      <c r="D20" s="64" t="s">
        <v>26</v>
      </c>
      <c r="E20" s="65" t="s">
        <v>0</v>
      </c>
      <c r="F20" s="19"/>
      <c r="G20" s="21"/>
      <c r="H20" s="21"/>
      <c r="I20" s="21"/>
      <c r="J20" s="21"/>
      <c r="K20" s="22"/>
      <c r="L20" s="21"/>
      <c r="M20" s="21"/>
      <c r="N20" s="21"/>
      <c r="O20" s="21"/>
      <c r="P20" s="22"/>
      <c r="Q20" s="22"/>
      <c r="R20" s="19"/>
    </row>
    <row r="21" spans="1:18" x14ac:dyDescent="0.25">
      <c r="A21" s="19"/>
      <c r="B21" s="61"/>
      <c r="C21" s="38" t="s">
        <v>41</v>
      </c>
      <c r="D21" s="39">
        <v>1900</v>
      </c>
      <c r="E21" s="57">
        <v>0.7195681511470986</v>
      </c>
      <c r="F21" s="19"/>
      <c r="G21" s="21"/>
      <c r="H21" s="21"/>
      <c r="I21" s="21"/>
      <c r="J21" s="21"/>
      <c r="K21" s="22"/>
      <c r="L21" s="21"/>
      <c r="M21" s="21"/>
      <c r="N21" s="21"/>
      <c r="O21" s="21"/>
      <c r="P21" s="22"/>
      <c r="Q21" s="22"/>
      <c r="R21" s="19"/>
    </row>
    <row r="22" spans="1:18" x14ac:dyDescent="0.25">
      <c r="A22" s="19"/>
      <c r="B22" s="52"/>
      <c r="C22" s="40" t="s">
        <v>29</v>
      </c>
      <c r="D22" s="41">
        <v>550</v>
      </c>
      <c r="E22" s="58">
        <v>0.3282051282051282</v>
      </c>
      <c r="F22" s="19"/>
      <c r="G22" s="21"/>
      <c r="H22" s="21"/>
      <c r="I22" s="21"/>
      <c r="J22" s="21"/>
      <c r="K22" s="22"/>
      <c r="L22" s="21"/>
      <c r="M22" s="21"/>
      <c r="N22" s="21"/>
      <c r="O22" s="21"/>
      <c r="P22" s="22"/>
      <c r="Q22" s="22"/>
      <c r="R22" s="19"/>
    </row>
    <row r="23" spans="1:18" x14ac:dyDescent="0.25">
      <c r="A23" s="19"/>
      <c r="B23" s="52"/>
      <c r="C23" s="40" t="s">
        <v>34</v>
      </c>
      <c r="D23" s="41">
        <v>250</v>
      </c>
      <c r="E23" s="58">
        <v>0.90666666666666662</v>
      </c>
      <c r="F23" s="19"/>
      <c r="G23" s="21"/>
      <c r="H23" s="21"/>
      <c r="I23" s="21"/>
      <c r="J23" s="21"/>
      <c r="K23" s="22"/>
      <c r="L23" s="21"/>
      <c r="M23" s="21"/>
      <c r="N23" s="21"/>
      <c r="O23" s="21"/>
      <c r="P23" s="22"/>
      <c r="Q23" s="22"/>
      <c r="R23" s="19"/>
    </row>
    <row r="24" spans="1:18" x14ac:dyDescent="0.25">
      <c r="A24" s="19"/>
      <c r="B24" s="52"/>
      <c r="C24" s="40" t="s">
        <v>27</v>
      </c>
      <c r="D24" s="41">
        <v>400</v>
      </c>
      <c r="E24" s="58">
        <v>0.8833333333333333</v>
      </c>
      <c r="F24" s="19"/>
      <c r="G24" s="21"/>
      <c r="H24" s="21"/>
      <c r="I24" s="21"/>
      <c r="J24" s="21"/>
      <c r="K24" s="22"/>
      <c r="L24" s="21"/>
      <c r="M24" s="21"/>
      <c r="N24" s="21"/>
      <c r="O24" s="21"/>
      <c r="P24" s="22"/>
      <c r="Q24" s="22"/>
      <c r="R24" s="19"/>
    </row>
    <row r="25" spans="1:18" ht="15.75" thickBot="1" x14ac:dyDescent="0.3">
      <c r="A25" s="19"/>
      <c r="B25" s="54"/>
      <c r="C25" s="55" t="s">
        <v>28</v>
      </c>
      <c r="D25" s="59">
        <v>700</v>
      </c>
      <c r="E25" s="60">
        <v>0.86666666666666659</v>
      </c>
      <c r="F25" s="19"/>
      <c r="G25" s="21"/>
      <c r="H25" s="21"/>
      <c r="I25" s="21"/>
      <c r="J25" s="21"/>
      <c r="K25" s="22"/>
      <c r="L25" s="21"/>
      <c r="M25" s="21"/>
      <c r="N25" s="21"/>
      <c r="O25" s="21"/>
      <c r="P25" s="22"/>
      <c r="Q25" s="22"/>
      <c r="R25" s="19"/>
    </row>
    <row r="26" spans="1:18" x14ac:dyDescent="0.25">
      <c r="A26" s="19"/>
      <c r="B26" s="19"/>
      <c r="C26" s="19"/>
      <c r="D26" s="19"/>
      <c r="E26" s="19"/>
      <c r="F26" s="19"/>
      <c r="G26" s="21"/>
      <c r="H26" s="21"/>
      <c r="I26" s="21"/>
      <c r="J26" s="21"/>
      <c r="K26" s="22"/>
      <c r="L26" s="21"/>
      <c r="M26" s="21"/>
      <c r="N26" s="21"/>
      <c r="O26" s="21"/>
      <c r="P26" s="22"/>
      <c r="Q26" s="22"/>
      <c r="R26" s="19"/>
    </row>
    <row r="27" spans="1:18" ht="15.75" thickBot="1" x14ac:dyDescent="0.3">
      <c r="A27" s="19"/>
      <c r="B27" s="19"/>
      <c r="C27" s="19"/>
      <c r="D27" s="19"/>
      <c r="E27" s="19"/>
      <c r="F27" s="19"/>
      <c r="G27" s="21"/>
      <c r="H27" s="21"/>
      <c r="I27" s="21"/>
      <c r="J27" s="21"/>
      <c r="K27" s="22"/>
      <c r="L27" s="21"/>
      <c r="M27" s="21"/>
      <c r="N27" s="21"/>
      <c r="O27" s="21"/>
      <c r="P27" s="22"/>
      <c r="Q27" s="22"/>
      <c r="R27" s="19"/>
    </row>
    <row r="28" spans="1:18" s="43" customFormat="1" ht="30.75" thickBot="1" x14ac:dyDescent="0.3">
      <c r="A28" s="42"/>
      <c r="B28" s="107" t="s">
        <v>25</v>
      </c>
      <c r="C28" s="108" t="s">
        <v>63</v>
      </c>
      <c r="D28" s="108" t="s">
        <v>37</v>
      </c>
      <c r="E28" s="108" t="s">
        <v>36</v>
      </c>
      <c r="F28" s="108" t="s">
        <v>26</v>
      </c>
      <c r="G28" s="109" t="s">
        <v>7</v>
      </c>
      <c r="H28" s="109" t="s">
        <v>3</v>
      </c>
      <c r="I28" s="109" t="s">
        <v>4</v>
      </c>
      <c r="J28" s="109" t="s">
        <v>38</v>
      </c>
      <c r="K28" s="110" t="s">
        <v>30</v>
      </c>
      <c r="L28" s="109" t="s">
        <v>5</v>
      </c>
      <c r="M28" s="109" t="s">
        <v>1</v>
      </c>
      <c r="N28" s="109" t="s">
        <v>6</v>
      </c>
      <c r="O28" s="111" t="s">
        <v>2</v>
      </c>
      <c r="P28" s="112" t="s">
        <v>31</v>
      </c>
      <c r="Q28" s="113" t="s">
        <v>33</v>
      </c>
      <c r="R28" s="42"/>
    </row>
    <row r="29" spans="1:18" s="43" customFormat="1" ht="16.5" thickTop="1" thickBot="1" x14ac:dyDescent="0.3">
      <c r="A29" s="42"/>
      <c r="B29" s="114"/>
      <c r="C29" s="115" t="s">
        <v>28</v>
      </c>
      <c r="D29" s="115"/>
      <c r="E29" s="115"/>
      <c r="F29" s="116">
        <v>550</v>
      </c>
      <c r="G29" s="117"/>
      <c r="H29" s="117"/>
      <c r="I29" s="117"/>
      <c r="J29" s="117"/>
      <c r="K29" s="118">
        <v>0.23801652892561984</v>
      </c>
      <c r="L29" s="117"/>
      <c r="M29" s="117"/>
      <c r="N29" s="117"/>
      <c r="O29" s="117"/>
      <c r="P29" s="118">
        <v>0.94545454545454544</v>
      </c>
      <c r="Q29" s="119">
        <v>0.3282051282051282</v>
      </c>
      <c r="R29" s="42"/>
    </row>
    <row r="30" spans="1:18" ht="15.75" thickTop="1" x14ac:dyDescent="0.25">
      <c r="A30" s="19"/>
      <c r="B30" s="149" t="s">
        <v>44</v>
      </c>
      <c r="C30" s="150" t="s">
        <v>54</v>
      </c>
      <c r="D30" s="149" t="s">
        <v>45</v>
      </c>
      <c r="E30" s="121" t="s">
        <v>55</v>
      </c>
      <c r="F30" s="151">
        <v>500</v>
      </c>
      <c r="G30" s="152" t="s">
        <v>12</v>
      </c>
      <c r="H30" s="129">
        <v>0.1</v>
      </c>
      <c r="I30" s="152" t="s">
        <v>13</v>
      </c>
      <c r="J30" s="129">
        <v>1</v>
      </c>
      <c r="K30" s="136">
        <v>0.18181818181818182</v>
      </c>
      <c r="L30" s="152" t="s">
        <v>18</v>
      </c>
      <c r="M30" s="129">
        <v>1</v>
      </c>
      <c r="N30" s="152" t="s">
        <v>22</v>
      </c>
      <c r="O30" s="129">
        <v>1</v>
      </c>
      <c r="P30" s="136">
        <v>1</v>
      </c>
      <c r="Q30" s="136">
        <v>0.30769230769230771</v>
      </c>
      <c r="R30" s="19"/>
    </row>
    <row r="31" spans="1:18" x14ac:dyDescent="0.25">
      <c r="A31" s="19"/>
      <c r="B31" s="153" t="s">
        <v>45</v>
      </c>
      <c r="C31" s="154" t="s">
        <v>55</v>
      </c>
      <c r="D31" s="153" t="s">
        <v>44</v>
      </c>
      <c r="E31" s="122" t="s">
        <v>54</v>
      </c>
      <c r="F31" s="155">
        <v>50</v>
      </c>
      <c r="G31" s="156" t="s">
        <v>39</v>
      </c>
      <c r="H31" s="130">
        <v>0.8</v>
      </c>
      <c r="I31" s="156" t="s">
        <v>14</v>
      </c>
      <c r="J31" s="133">
        <v>0.8</v>
      </c>
      <c r="K31" s="137">
        <v>0.8</v>
      </c>
      <c r="L31" s="156" t="s">
        <v>19</v>
      </c>
      <c r="M31" s="133">
        <v>0.4</v>
      </c>
      <c r="N31" s="156" t="s">
        <v>23</v>
      </c>
      <c r="O31" s="133">
        <v>0.4</v>
      </c>
      <c r="P31" s="137">
        <v>0.4</v>
      </c>
      <c r="Q31" s="137">
        <v>0.53333333333333333</v>
      </c>
      <c r="R31" s="19"/>
    </row>
    <row r="32" spans="1:18" x14ac:dyDescent="0.25">
      <c r="A32" s="19"/>
      <c r="B32" s="153"/>
      <c r="C32" s="154"/>
      <c r="D32" s="153"/>
      <c r="E32" s="122" t="s">
        <v>62</v>
      </c>
      <c r="F32" s="155"/>
      <c r="G32" s="156"/>
      <c r="H32" s="130" t="s">
        <v>62</v>
      </c>
      <c r="I32" s="156"/>
      <c r="J32" s="133" t="s">
        <v>62</v>
      </c>
      <c r="K32" s="137" t="s">
        <v>62</v>
      </c>
      <c r="L32" s="156"/>
      <c r="M32" s="133" t="s">
        <v>62</v>
      </c>
      <c r="N32" s="156"/>
      <c r="O32" s="133" t="s">
        <v>62</v>
      </c>
      <c r="P32" s="137" t="s">
        <v>62</v>
      </c>
      <c r="Q32" s="137" t="s">
        <v>62</v>
      </c>
      <c r="R32" s="19"/>
    </row>
    <row r="33" spans="1:18" x14ac:dyDescent="0.25">
      <c r="A33" s="19"/>
      <c r="B33" s="153"/>
      <c r="C33" s="154"/>
      <c r="D33" s="153"/>
      <c r="E33" s="122" t="s">
        <v>62</v>
      </c>
      <c r="F33" s="155"/>
      <c r="G33" s="156"/>
      <c r="H33" s="130" t="s">
        <v>62</v>
      </c>
      <c r="I33" s="156"/>
      <c r="J33" s="133" t="s">
        <v>62</v>
      </c>
      <c r="K33" s="137" t="s">
        <v>62</v>
      </c>
      <c r="L33" s="156"/>
      <c r="M33" s="133" t="s">
        <v>62</v>
      </c>
      <c r="N33" s="156"/>
      <c r="O33" s="133" t="s">
        <v>62</v>
      </c>
      <c r="P33" s="137" t="s">
        <v>62</v>
      </c>
      <c r="Q33" s="137" t="s">
        <v>62</v>
      </c>
      <c r="R33" s="19"/>
    </row>
    <row r="34" spans="1:18" x14ac:dyDescent="0.25">
      <c r="A34" s="19"/>
      <c r="B34" s="153"/>
      <c r="C34" s="154"/>
      <c r="D34" s="153"/>
      <c r="E34" s="122" t="s">
        <v>62</v>
      </c>
      <c r="F34" s="155"/>
      <c r="G34" s="156"/>
      <c r="H34" s="130" t="s">
        <v>62</v>
      </c>
      <c r="I34" s="156"/>
      <c r="J34" s="133" t="s">
        <v>62</v>
      </c>
      <c r="K34" s="137" t="s">
        <v>62</v>
      </c>
      <c r="L34" s="156"/>
      <c r="M34" s="133" t="s">
        <v>62</v>
      </c>
      <c r="N34" s="156"/>
      <c r="O34" s="133" t="s">
        <v>62</v>
      </c>
      <c r="P34" s="137" t="s">
        <v>62</v>
      </c>
      <c r="Q34" s="137" t="s">
        <v>62</v>
      </c>
      <c r="R34" s="19"/>
    </row>
    <row r="35" spans="1:18" x14ac:dyDescent="0.25">
      <c r="A35" s="19"/>
      <c r="B35" s="153"/>
      <c r="C35" s="154"/>
      <c r="D35" s="153"/>
      <c r="E35" s="122" t="s">
        <v>62</v>
      </c>
      <c r="F35" s="155"/>
      <c r="G35" s="156"/>
      <c r="H35" s="130" t="s">
        <v>62</v>
      </c>
      <c r="I35" s="156"/>
      <c r="J35" s="133" t="s">
        <v>62</v>
      </c>
      <c r="K35" s="137" t="s">
        <v>62</v>
      </c>
      <c r="L35" s="156"/>
      <c r="M35" s="133" t="s">
        <v>62</v>
      </c>
      <c r="N35" s="156"/>
      <c r="O35" s="133" t="s">
        <v>62</v>
      </c>
      <c r="P35" s="137" t="s">
        <v>62</v>
      </c>
      <c r="Q35" s="137" t="s">
        <v>62</v>
      </c>
      <c r="R35" s="19"/>
    </row>
    <row r="36" spans="1:18" x14ac:dyDescent="0.25">
      <c r="A36" s="19"/>
      <c r="B36" s="153"/>
      <c r="C36" s="154"/>
      <c r="D36" s="153"/>
      <c r="E36" s="122" t="s">
        <v>62</v>
      </c>
      <c r="F36" s="155"/>
      <c r="G36" s="156"/>
      <c r="H36" s="130" t="s">
        <v>62</v>
      </c>
      <c r="I36" s="156"/>
      <c r="J36" s="133" t="s">
        <v>62</v>
      </c>
      <c r="K36" s="137" t="s">
        <v>62</v>
      </c>
      <c r="L36" s="156"/>
      <c r="M36" s="133" t="s">
        <v>62</v>
      </c>
      <c r="N36" s="156"/>
      <c r="O36" s="133" t="s">
        <v>62</v>
      </c>
      <c r="P36" s="137" t="s">
        <v>62</v>
      </c>
      <c r="Q36" s="137" t="s">
        <v>62</v>
      </c>
      <c r="R36" s="19"/>
    </row>
    <row r="37" spans="1:18" x14ac:dyDescent="0.25">
      <c r="A37" s="19"/>
      <c r="B37" s="153"/>
      <c r="C37" s="154"/>
      <c r="D37" s="153"/>
      <c r="E37" s="122" t="s">
        <v>62</v>
      </c>
      <c r="F37" s="155"/>
      <c r="G37" s="156"/>
      <c r="H37" s="130" t="s">
        <v>62</v>
      </c>
      <c r="I37" s="156"/>
      <c r="J37" s="133" t="s">
        <v>62</v>
      </c>
      <c r="K37" s="137" t="s">
        <v>62</v>
      </c>
      <c r="L37" s="156"/>
      <c r="M37" s="133" t="s">
        <v>62</v>
      </c>
      <c r="N37" s="156"/>
      <c r="O37" s="133" t="s">
        <v>62</v>
      </c>
      <c r="P37" s="137" t="s">
        <v>62</v>
      </c>
      <c r="Q37" s="137" t="s">
        <v>62</v>
      </c>
      <c r="R37" s="19"/>
    </row>
    <row r="38" spans="1:18" x14ac:dyDescent="0.25">
      <c r="A38" s="19"/>
      <c r="B38" s="153"/>
      <c r="C38" s="154"/>
      <c r="D38" s="153"/>
      <c r="E38" s="122" t="s">
        <v>62</v>
      </c>
      <c r="F38" s="155"/>
      <c r="G38" s="156"/>
      <c r="H38" s="130" t="s">
        <v>62</v>
      </c>
      <c r="I38" s="156"/>
      <c r="J38" s="133" t="s">
        <v>62</v>
      </c>
      <c r="K38" s="137" t="s">
        <v>62</v>
      </c>
      <c r="L38" s="156"/>
      <c r="M38" s="133" t="s">
        <v>62</v>
      </c>
      <c r="N38" s="156"/>
      <c r="O38" s="133" t="s">
        <v>62</v>
      </c>
      <c r="P38" s="137" t="s">
        <v>62</v>
      </c>
      <c r="Q38" s="137" t="s">
        <v>62</v>
      </c>
      <c r="R38" s="19"/>
    </row>
    <row r="39" spans="1:18" x14ac:dyDescent="0.25">
      <c r="A39" s="19"/>
      <c r="B39" s="153"/>
      <c r="C39" s="154"/>
      <c r="D39" s="153"/>
      <c r="E39" s="122" t="s">
        <v>62</v>
      </c>
      <c r="F39" s="155"/>
      <c r="G39" s="156"/>
      <c r="H39" s="130" t="s">
        <v>62</v>
      </c>
      <c r="I39" s="156"/>
      <c r="J39" s="133" t="s">
        <v>62</v>
      </c>
      <c r="K39" s="137" t="s">
        <v>62</v>
      </c>
      <c r="L39" s="156"/>
      <c r="M39" s="133" t="s">
        <v>62</v>
      </c>
      <c r="N39" s="156"/>
      <c r="O39" s="133" t="s">
        <v>62</v>
      </c>
      <c r="P39" s="137" t="s">
        <v>62</v>
      </c>
      <c r="Q39" s="137" t="s">
        <v>62</v>
      </c>
      <c r="R39" s="19"/>
    </row>
    <row r="40" spans="1:18" x14ac:dyDescent="0.25">
      <c r="A40" s="19"/>
      <c r="B40" s="153"/>
      <c r="C40" s="154"/>
      <c r="D40" s="153"/>
      <c r="E40" s="122" t="s">
        <v>62</v>
      </c>
      <c r="F40" s="155"/>
      <c r="G40" s="156"/>
      <c r="H40" s="130" t="s">
        <v>62</v>
      </c>
      <c r="I40" s="156"/>
      <c r="J40" s="133" t="s">
        <v>62</v>
      </c>
      <c r="K40" s="137" t="s">
        <v>62</v>
      </c>
      <c r="L40" s="156"/>
      <c r="M40" s="133" t="s">
        <v>62</v>
      </c>
      <c r="N40" s="156"/>
      <c r="O40" s="133" t="s">
        <v>62</v>
      </c>
      <c r="P40" s="137" t="s">
        <v>62</v>
      </c>
      <c r="Q40" s="137" t="s">
        <v>62</v>
      </c>
      <c r="R40" s="19"/>
    </row>
    <row r="41" spans="1:18" x14ac:dyDescent="0.25">
      <c r="A41" s="19"/>
      <c r="B41" s="153"/>
      <c r="C41" s="154"/>
      <c r="D41" s="153"/>
      <c r="E41" s="122" t="s">
        <v>62</v>
      </c>
      <c r="F41" s="155"/>
      <c r="G41" s="156"/>
      <c r="H41" s="130" t="s">
        <v>62</v>
      </c>
      <c r="I41" s="156"/>
      <c r="J41" s="133" t="s">
        <v>62</v>
      </c>
      <c r="K41" s="137" t="s">
        <v>62</v>
      </c>
      <c r="L41" s="156"/>
      <c r="M41" s="133" t="s">
        <v>62</v>
      </c>
      <c r="N41" s="156"/>
      <c r="O41" s="133" t="s">
        <v>62</v>
      </c>
      <c r="P41" s="137" t="s">
        <v>62</v>
      </c>
      <c r="Q41" s="137" t="s">
        <v>62</v>
      </c>
      <c r="R41" s="19"/>
    </row>
    <row r="42" spans="1:18" x14ac:dyDescent="0.25">
      <c r="A42" s="19"/>
      <c r="B42" s="153"/>
      <c r="C42" s="154"/>
      <c r="D42" s="153"/>
      <c r="E42" s="122" t="s">
        <v>62</v>
      </c>
      <c r="F42" s="155"/>
      <c r="G42" s="156"/>
      <c r="H42" s="130" t="s">
        <v>62</v>
      </c>
      <c r="I42" s="156"/>
      <c r="J42" s="133" t="s">
        <v>62</v>
      </c>
      <c r="K42" s="137" t="s">
        <v>62</v>
      </c>
      <c r="L42" s="156"/>
      <c r="M42" s="133" t="s">
        <v>62</v>
      </c>
      <c r="N42" s="156"/>
      <c r="O42" s="133" t="s">
        <v>62</v>
      </c>
      <c r="P42" s="137" t="s">
        <v>62</v>
      </c>
      <c r="Q42" s="137" t="s">
        <v>62</v>
      </c>
      <c r="R42" s="19"/>
    </row>
    <row r="43" spans="1:18" x14ac:dyDescent="0.25">
      <c r="A43" s="19"/>
      <c r="B43" s="153"/>
      <c r="C43" s="154"/>
      <c r="D43" s="153"/>
      <c r="E43" s="122" t="s">
        <v>62</v>
      </c>
      <c r="F43" s="155"/>
      <c r="G43" s="156"/>
      <c r="H43" s="130" t="s">
        <v>62</v>
      </c>
      <c r="I43" s="156"/>
      <c r="J43" s="133" t="s">
        <v>62</v>
      </c>
      <c r="K43" s="137" t="s">
        <v>62</v>
      </c>
      <c r="L43" s="156"/>
      <c r="M43" s="133" t="s">
        <v>62</v>
      </c>
      <c r="N43" s="156"/>
      <c r="O43" s="133" t="s">
        <v>62</v>
      </c>
      <c r="P43" s="137" t="s">
        <v>62</v>
      </c>
      <c r="Q43" s="137" t="s">
        <v>62</v>
      </c>
      <c r="R43" s="19"/>
    </row>
    <row r="44" spans="1:18" x14ac:dyDescent="0.25">
      <c r="A44" s="19"/>
      <c r="B44" s="153"/>
      <c r="C44" s="154"/>
      <c r="D44" s="153"/>
      <c r="E44" s="122" t="s">
        <v>62</v>
      </c>
      <c r="F44" s="155"/>
      <c r="G44" s="156"/>
      <c r="H44" s="130" t="s">
        <v>62</v>
      </c>
      <c r="I44" s="156"/>
      <c r="J44" s="133" t="s">
        <v>62</v>
      </c>
      <c r="K44" s="137" t="s">
        <v>62</v>
      </c>
      <c r="L44" s="156"/>
      <c r="M44" s="133" t="s">
        <v>62</v>
      </c>
      <c r="N44" s="156"/>
      <c r="O44" s="133" t="s">
        <v>62</v>
      </c>
      <c r="P44" s="137" t="s">
        <v>62</v>
      </c>
      <c r="Q44" s="137" t="s">
        <v>62</v>
      </c>
      <c r="R44" s="19"/>
    </row>
    <row r="45" spans="1:18" x14ac:dyDescent="0.25">
      <c r="A45" s="19"/>
      <c r="B45" s="153"/>
      <c r="C45" s="154"/>
      <c r="D45" s="153"/>
      <c r="E45" s="122" t="s">
        <v>62</v>
      </c>
      <c r="F45" s="157"/>
      <c r="G45" s="156"/>
      <c r="H45" s="130" t="s">
        <v>62</v>
      </c>
      <c r="I45" s="156"/>
      <c r="J45" s="133" t="s">
        <v>62</v>
      </c>
      <c r="K45" s="137" t="s">
        <v>62</v>
      </c>
      <c r="L45" s="156"/>
      <c r="M45" s="133" t="s">
        <v>62</v>
      </c>
      <c r="N45" s="156"/>
      <c r="O45" s="133" t="s">
        <v>62</v>
      </c>
      <c r="P45" s="137" t="s">
        <v>62</v>
      </c>
      <c r="Q45" s="137" t="s">
        <v>62</v>
      </c>
      <c r="R45" s="19"/>
    </row>
    <row r="46" spans="1:18" x14ac:dyDescent="0.25">
      <c r="A46" s="19"/>
      <c r="B46" s="153"/>
      <c r="C46" s="154"/>
      <c r="D46" s="153"/>
      <c r="E46" s="122" t="s">
        <v>62</v>
      </c>
      <c r="F46" s="157"/>
      <c r="G46" s="156"/>
      <c r="H46" s="130" t="s">
        <v>62</v>
      </c>
      <c r="I46" s="156"/>
      <c r="J46" s="133" t="s">
        <v>62</v>
      </c>
      <c r="K46" s="137" t="s">
        <v>62</v>
      </c>
      <c r="L46" s="156"/>
      <c r="M46" s="133" t="s">
        <v>62</v>
      </c>
      <c r="N46" s="156"/>
      <c r="O46" s="133" t="s">
        <v>62</v>
      </c>
      <c r="P46" s="137" t="s">
        <v>62</v>
      </c>
      <c r="Q46" s="137" t="s">
        <v>62</v>
      </c>
      <c r="R46" s="19"/>
    </row>
    <row r="47" spans="1:18" x14ac:dyDescent="0.25">
      <c r="A47" s="19"/>
      <c r="B47" s="153"/>
      <c r="C47" s="154"/>
      <c r="D47" s="153"/>
      <c r="E47" s="122" t="s">
        <v>62</v>
      </c>
      <c r="F47" s="157"/>
      <c r="G47" s="156"/>
      <c r="H47" s="130" t="s">
        <v>62</v>
      </c>
      <c r="I47" s="156"/>
      <c r="J47" s="133" t="s">
        <v>62</v>
      </c>
      <c r="K47" s="137" t="s">
        <v>62</v>
      </c>
      <c r="L47" s="156"/>
      <c r="M47" s="133" t="s">
        <v>62</v>
      </c>
      <c r="N47" s="156"/>
      <c r="O47" s="133" t="s">
        <v>62</v>
      </c>
      <c r="P47" s="137" t="s">
        <v>62</v>
      </c>
      <c r="Q47" s="137" t="s">
        <v>62</v>
      </c>
      <c r="R47" s="19"/>
    </row>
    <row r="48" spans="1:18" x14ac:dyDescent="0.25">
      <c r="A48" s="19"/>
      <c r="B48" s="153"/>
      <c r="C48" s="154"/>
      <c r="D48" s="153"/>
      <c r="E48" s="122" t="s">
        <v>62</v>
      </c>
      <c r="F48" s="157"/>
      <c r="G48" s="156"/>
      <c r="H48" s="130" t="s">
        <v>62</v>
      </c>
      <c r="I48" s="156"/>
      <c r="J48" s="133" t="s">
        <v>62</v>
      </c>
      <c r="K48" s="137" t="s">
        <v>62</v>
      </c>
      <c r="L48" s="156"/>
      <c r="M48" s="133" t="s">
        <v>62</v>
      </c>
      <c r="N48" s="156"/>
      <c r="O48" s="133" t="s">
        <v>62</v>
      </c>
      <c r="P48" s="137" t="s">
        <v>62</v>
      </c>
      <c r="Q48" s="137" t="s">
        <v>62</v>
      </c>
      <c r="R48" s="19"/>
    </row>
    <row r="49" spans="1:18" x14ac:dyDescent="0.25">
      <c r="A49" s="19"/>
      <c r="B49" s="153"/>
      <c r="C49" s="154"/>
      <c r="D49" s="153"/>
      <c r="E49" s="122" t="s">
        <v>62</v>
      </c>
      <c r="F49" s="157"/>
      <c r="G49" s="156"/>
      <c r="H49" s="130" t="s">
        <v>62</v>
      </c>
      <c r="I49" s="156"/>
      <c r="J49" s="133" t="s">
        <v>62</v>
      </c>
      <c r="K49" s="137" t="s">
        <v>62</v>
      </c>
      <c r="L49" s="156"/>
      <c r="M49" s="133" t="s">
        <v>62</v>
      </c>
      <c r="N49" s="156"/>
      <c r="O49" s="133" t="s">
        <v>62</v>
      </c>
      <c r="P49" s="137" t="s">
        <v>62</v>
      </c>
      <c r="Q49" s="137" t="s">
        <v>62</v>
      </c>
      <c r="R49" s="19"/>
    </row>
    <row r="50" spans="1:18" x14ac:dyDescent="0.25">
      <c r="A50" s="19"/>
      <c r="B50" s="153"/>
      <c r="C50" s="154"/>
      <c r="D50" s="153"/>
      <c r="E50" s="122" t="s">
        <v>62</v>
      </c>
      <c r="F50" s="157"/>
      <c r="G50" s="156"/>
      <c r="H50" s="130" t="s">
        <v>62</v>
      </c>
      <c r="I50" s="156"/>
      <c r="J50" s="133" t="s">
        <v>62</v>
      </c>
      <c r="K50" s="137" t="s">
        <v>62</v>
      </c>
      <c r="L50" s="156"/>
      <c r="M50" s="133" t="s">
        <v>62</v>
      </c>
      <c r="N50" s="156"/>
      <c r="O50" s="133" t="s">
        <v>62</v>
      </c>
      <c r="P50" s="137" t="s">
        <v>62</v>
      </c>
      <c r="Q50" s="137" t="s">
        <v>62</v>
      </c>
      <c r="R50" s="19"/>
    </row>
    <row r="51" spans="1:18" x14ac:dyDescent="0.25">
      <c r="A51" s="19"/>
      <c r="B51" s="153"/>
      <c r="C51" s="154"/>
      <c r="D51" s="153"/>
      <c r="E51" s="122" t="s">
        <v>62</v>
      </c>
      <c r="F51" s="157"/>
      <c r="G51" s="156"/>
      <c r="H51" s="130" t="s">
        <v>62</v>
      </c>
      <c r="I51" s="156"/>
      <c r="J51" s="133" t="s">
        <v>62</v>
      </c>
      <c r="K51" s="137" t="s">
        <v>62</v>
      </c>
      <c r="L51" s="156"/>
      <c r="M51" s="133" t="s">
        <v>62</v>
      </c>
      <c r="N51" s="156"/>
      <c r="O51" s="133" t="s">
        <v>62</v>
      </c>
      <c r="P51" s="137" t="s">
        <v>62</v>
      </c>
      <c r="Q51" s="137" t="s">
        <v>62</v>
      </c>
      <c r="R51" s="19"/>
    </row>
    <row r="52" spans="1:18" x14ac:dyDescent="0.25">
      <c r="A52" s="19"/>
      <c r="B52" s="153"/>
      <c r="C52" s="154"/>
      <c r="D52" s="153"/>
      <c r="E52" s="122" t="s">
        <v>62</v>
      </c>
      <c r="F52" s="157"/>
      <c r="G52" s="156"/>
      <c r="H52" s="130" t="s">
        <v>62</v>
      </c>
      <c r="I52" s="156"/>
      <c r="J52" s="133" t="s">
        <v>62</v>
      </c>
      <c r="K52" s="137" t="s">
        <v>62</v>
      </c>
      <c r="L52" s="156"/>
      <c r="M52" s="133" t="s">
        <v>62</v>
      </c>
      <c r="N52" s="156"/>
      <c r="O52" s="133" t="s">
        <v>62</v>
      </c>
      <c r="P52" s="137" t="s">
        <v>62</v>
      </c>
      <c r="Q52" s="137" t="s">
        <v>62</v>
      </c>
      <c r="R52" s="19"/>
    </row>
    <row r="53" spans="1:18" x14ac:dyDescent="0.25">
      <c r="A53" s="19"/>
      <c r="B53" s="153"/>
      <c r="C53" s="154"/>
      <c r="D53" s="153"/>
      <c r="E53" s="122" t="s">
        <v>62</v>
      </c>
      <c r="F53" s="157"/>
      <c r="G53" s="156"/>
      <c r="H53" s="130" t="s">
        <v>62</v>
      </c>
      <c r="I53" s="156"/>
      <c r="J53" s="133" t="s">
        <v>62</v>
      </c>
      <c r="K53" s="137" t="s">
        <v>62</v>
      </c>
      <c r="L53" s="156"/>
      <c r="M53" s="133" t="s">
        <v>62</v>
      </c>
      <c r="N53" s="156"/>
      <c r="O53" s="133" t="s">
        <v>62</v>
      </c>
      <c r="P53" s="137" t="s">
        <v>62</v>
      </c>
      <c r="Q53" s="137" t="s">
        <v>62</v>
      </c>
      <c r="R53" s="19"/>
    </row>
    <row r="54" spans="1:18" x14ac:dyDescent="0.25">
      <c r="A54" s="19"/>
      <c r="B54" s="153"/>
      <c r="C54" s="154"/>
      <c r="D54" s="153"/>
      <c r="E54" s="122" t="s">
        <v>62</v>
      </c>
      <c r="F54" s="157"/>
      <c r="G54" s="156"/>
      <c r="H54" s="130" t="s">
        <v>62</v>
      </c>
      <c r="I54" s="156"/>
      <c r="J54" s="133" t="s">
        <v>62</v>
      </c>
      <c r="K54" s="137" t="s">
        <v>62</v>
      </c>
      <c r="L54" s="156"/>
      <c r="M54" s="133" t="s">
        <v>62</v>
      </c>
      <c r="N54" s="156"/>
      <c r="O54" s="133" t="s">
        <v>62</v>
      </c>
      <c r="P54" s="137" t="s">
        <v>62</v>
      </c>
      <c r="Q54" s="137" t="s">
        <v>62</v>
      </c>
      <c r="R54" s="19"/>
    </row>
    <row r="55" spans="1:18" x14ac:dyDescent="0.25">
      <c r="A55" s="19"/>
      <c r="B55" s="153"/>
      <c r="C55" s="154"/>
      <c r="D55" s="153"/>
      <c r="E55" s="122" t="s">
        <v>62</v>
      </c>
      <c r="F55" s="157"/>
      <c r="G55" s="156"/>
      <c r="H55" s="130" t="s">
        <v>62</v>
      </c>
      <c r="I55" s="156"/>
      <c r="J55" s="133" t="s">
        <v>62</v>
      </c>
      <c r="K55" s="137" t="s">
        <v>62</v>
      </c>
      <c r="L55" s="156"/>
      <c r="M55" s="133" t="s">
        <v>62</v>
      </c>
      <c r="N55" s="156"/>
      <c r="O55" s="133" t="s">
        <v>62</v>
      </c>
      <c r="P55" s="137" t="s">
        <v>62</v>
      </c>
      <c r="Q55" s="137" t="s">
        <v>62</v>
      </c>
      <c r="R55" s="19"/>
    </row>
    <row r="56" spans="1:18" x14ac:dyDescent="0.25">
      <c r="A56" s="19"/>
      <c r="B56" s="153"/>
      <c r="C56" s="154"/>
      <c r="D56" s="153"/>
      <c r="E56" s="122" t="s">
        <v>62</v>
      </c>
      <c r="F56" s="157"/>
      <c r="G56" s="156"/>
      <c r="H56" s="130" t="s">
        <v>62</v>
      </c>
      <c r="I56" s="156"/>
      <c r="J56" s="133" t="s">
        <v>62</v>
      </c>
      <c r="K56" s="137" t="s">
        <v>62</v>
      </c>
      <c r="L56" s="156"/>
      <c r="M56" s="133" t="s">
        <v>62</v>
      </c>
      <c r="N56" s="156"/>
      <c r="O56" s="133" t="s">
        <v>62</v>
      </c>
      <c r="P56" s="137" t="s">
        <v>62</v>
      </c>
      <c r="Q56" s="137" t="s">
        <v>62</v>
      </c>
      <c r="R56" s="19"/>
    </row>
    <row r="57" spans="1:18" x14ac:dyDescent="0.25">
      <c r="A57" s="19"/>
      <c r="B57" s="153"/>
      <c r="C57" s="154"/>
      <c r="D57" s="153"/>
      <c r="E57" s="122" t="s">
        <v>62</v>
      </c>
      <c r="F57" s="157"/>
      <c r="G57" s="156"/>
      <c r="H57" s="130" t="s">
        <v>62</v>
      </c>
      <c r="I57" s="156"/>
      <c r="J57" s="133" t="s">
        <v>62</v>
      </c>
      <c r="K57" s="137" t="s">
        <v>62</v>
      </c>
      <c r="L57" s="156"/>
      <c r="M57" s="133" t="s">
        <v>62</v>
      </c>
      <c r="N57" s="156"/>
      <c r="O57" s="133" t="s">
        <v>62</v>
      </c>
      <c r="P57" s="137" t="s">
        <v>62</v>
      </c>
      <c r="Q57" s="137" t="s">
        <v>62</v>
      </c>
      <c r="R57" s="19"/>
    </row>
    <row r="58" spans="1:18" x14ac:dyDescent="0.25">
      <c r="A58" s="19"/>
      <c r="B58" s="153"/>
      <c r="C58" s="154"/>
      <c r="D58" s="153"/>
      <c r="E58" s="122" t="s">
        <v>62</v>
      </c>
      <c r="F58" s="157"/>
      <c r="G58" s="156"/>
      <c r="H58" s="130" t="s">
        <v>62</v>
      </c>
      <c r="I58" s="156"/>
      <c r="J58" s="133" t="s">
        <v>62</v>
      </c>
      <c r="K58" s="137" t="s">
        <v>62</v>
      </c>
      <c r="L58" s="156"/>
      <c r="M58" s="133" t="s">
        <v>62</v>
      </c>
      <c r="N58" s="156"/>
      <c r="O58" s="133" t="s">
        <v>62</v>
      </c>
      <c r="P58" s="137" t="s">
        <v>62</v>
      </c>
      <c r="Q58" s="137" t="s">
        <v>62</v>
      </c>
      <c r="R58" s="19"/>
    </row>
    <row r="59" spans="1:18" x14ac:dyDescent="0.25">
      <c r="A59" s="19"/>
      <c r="B59" s="153"/>
      <c r="C59" s="158"/>
      <c r="D59" s="159"/>
      <c r="E59" s="122" t="s">
        <v>62</v>
      </c>
      <c r="F59" s="160"/>
      <c r="G59" s="161"/>
      <c r="H59" s="130" t="s">
        <v>62</v>
      </c>
      <c r="I59" s="161"/>
      <c r="J59" s="134" t="s">
        <v>62</v>
      </c>
      <c r="K59" s="138" t="s">
        <v>62</v>
      </c>
      <c r="L59" s="161"/>
      <c r="M59" s="134" t="s">
        <v>62</v>
      </c>
      <c r="N59" s="161"/>
      <c r="O59" s="134" t="s">
        <v>62</v>
      </c>
      <c r="P59" s="138" t="s">
        <v>62</v>
      </c>
      <c r="Q59" s="138" t="s">
        <v>62</v>
      </c>
      <c r="R59" s="19"/>
    </row>
    <row r="60" spans="1:18" ht="15.75" thickBot="1" x14ac:dyDescent="0.3">
      <c r="A60" s="19"/>
      <c r="B60" s="123" t="s">
        <v>48</v>
      </c>
      <c r="C60" s="125" t="s">
        <v>68</v>
      </c>
      <c r="D60" s="123"/>
      <c r="E60" s="124" t="s">
        <v>62</v>
      </c>
      <c r="F60" s="127"/>
      <c r="G60" s="131"/>
      <c r="H60" s="132" t="s">
        <v>62</v>
      </c>
      <c r="I60" s="131"/>
      <c r="J60" s="132" t="s">
        <v>62</v>
      </c>
      <c r="K60" s="139" t="s">
        <v>62</v>
      </c>
      <c r="L60" s="131"/>
      <c r="M60" s="132" t="s">
        <v>62</v>
      </c>
      <c r="N60" s="131"/>
      <c r="O60" s="132" t="s">
        <v>62</v>
      </c>
      <c r="P60" s="139" t="s">
        <v>62</v>
      </c>
      <c r="Q60" s="139" t="s">
        <v>62</v>
      </c>
      <c r="R60" s="19"/>
    </row>
    <row r="61" spans="1:18" ht="16.5" thickTop="1" thickBot="1" x14ac:dyDescent="0.3">
      <c r="A61" s="19"/>
      <c r="B61" s="105"/>
      <c r="C61" s="106" t="s">
        <v>27</v>
      </c>
      <c r="D61" s="120"/>
      <c r="E61" s="120"/>
      <c r="F61" s="126">
        <v>250</v>
      </c>
      <c r="G61" s="128"/>
      <c r="H61" s="128"/>
      <c r="I61" s="128"/>
      <c r="J61" s="128"/>
      <c r="K61" s="135">
        <v>0.96</v>
      </c>
      <c r="L61" s="128"/>
      <c r="M61" s="128"/>
      <c r="N61" s="128"/>
      <c r="O61" s="128"/>
      <c r="P61" s="140">
        <v>0.88</v>
      </c>
      <c r="Q61" s="141">
        <v>0.90666666666666662</v>
      </c>
      <c r="R61" s="19"/>
    </row>
    <row r="62" spans="1:18" x14ac:dyDescent="0.25">
      <c r="A62" s="19"/>
      <c r="B62" s="162" t="s">
        <v>46</v>
      </c>
      <c r="C62" s="163" t="s">
        <v>56</v>
      </c>
      <c r="D62" s="163" t="s">
        <v>47</v>
      </c>
      <c r="E62" s="32" t="s">
        <v>57</v>
      </c>
      <c r="F62" s="164">
        <v>200</v>
      </c>
      <c r="G62" s="165" t="s">
        <v>9</v>
      </c>
      <c r="H62" s="37">
        <v>1</v>
      </c>
      <c r="I62" s="165" t="s">
        <v>13</v>
      </c>
      <c r="J62" s="37">
        <v>1</v>
      </c>
      <c r="K62" s="37">
        <v>1</v>
      </c>
      <c r="L62" s="165" t="s">
        <v>18</v>
      </c>
      <c r="M62" s="37">
        <v>1</v>
      </c>
      <c r="N62" s="165" t="s">
        <v>22</v>
      </c>
      <c r="O62" s="37">
        <v>1</v>
      </c>
      <c r="P62" s="37">
        <v>1</v>
      </c>
      <c r="Q62" s="76">
        <v>1</v>
      </c>
      <c r="R62" s="19"/>
    </row>
    <row r="63" spans="1:18" x14ac:dyDescent="0.25">
      <c r="A63" s="19"/>
      <c r="B63" s="166" t="s">
        <v>47</v>
      </c>
      <c r="C63" s="167" t="s">
        <v>57</v>
      </c>
      <c r="D63" s="167" t="s">
        <v>44</v>
      </c>
      <c r="E63" s="32" t="s">
        <v>54</v>
      </c>
      <c r="F63" s="168">
        <v>50</v>
      </c>
      <c r="G63" s="169" t="s">
        <v>39</v>
      </c>
      <c r="H63" s="37">
        <v>0.8</v>
      </c>
      <c r="I63" s="169" t="s">
        <v>14</v>
      </c>
      <c r="J63" s="31">
        <v>0.8</v>
      </c>
      <c r="K63" s="31">
        <v>0.8</v>
      </c>
      <c r="L63" s="169" t="s">
        <v>19</v>
      </c>
      <c r="M63" s="31">
        <v>0.4</v>
      </c>
      <c r="N63" s="169" t="s">
        <v>23</v>
      </c>
      <c r="O63" s="31">
        <v>0.4</v>
      </c>
      <c r="P63" s="31">
        <v>0.4</v>
      </c>
      <c r="Q63" s="78">
        <v>0.53333333333333333</v>
      </c>
      <c r="R63" s="19"/>
    </row>
    <row r="64" spans="1:18" x14ac:dyDescent="0.25">
      <c r="A64" s="19"/>
      <c r="B64" s="166"/>
      <c r="C64" s="167"/>
      <c r="D64" s="167"/>
      <c r="E64" s="32" t="s">
        <v>62</v>
      </c>
      <c r="F64" s="168"/>
      <c r="G64" s="169"/>
      <c r="H64" s="37" t="s">
        <v>62</v>
      </c>
      <c r="I64" s="169"/>
      <c r="J64" s="31" t="s">
        <v>62</v>
      </c>
      <c r="K64" s="31" t="s">
        <v>62</v>
      </c>
      <c r="L64" s="169"/>
      <c r="M64" s="31" t="s">
        <v>62</v>
      </c>
      <c r="N64" s="169"/>
      <c r="O64" s="31" t="s">
        <v>62</v>
      </c>
      <c r="P64" s="31" t="s">
        <v>62</v>
      </c>
      <c r="Q64" s="78" t="s">
        <v>62</v>
      </c>
      <c r="R64" s="19"/>
    </row>
    <row r="65" spans="1:18" x14ac:dyDescent="0.25">
      <c r="A65" s="19"/>
      <c r="B65" s="166"/>
      <c r="C65" s="167"/>
      <c r="D65" s="167"/>
      <c r="E65" s="32" t="s">
        <v>62</v>
      </c>
      <c r="F65" s="168"/>
      <c r="G65" s="169"/>
      <c r="H65" s="37" t="s">
        <v>62</v>
      </c>
      <c r="I65" s="169"/>
      <c r="J65" s="31" t="s">
        <v>62</v>
      </c>
      <c r="K65" s="31" t="s">
        <v>62</v>
      </c>
      <c r="L65" s="169"/>
      <c r="M65" s="31" t="s">
        <v>62</v>
      </c>
      <c r="N65" s="169"/>
      <c r="O65" s="31" t="s">
        <v>62</v>
      </c>
      <c r="P65" s="31" t="s">
        <v>62</v>
      </c>
      <c r="Q65" s="78" t="s">
        <v>62</v>
      </c>
      <c r="R65" s="19"/>
    </row>
    <row r="66" spans="1:18" x14ac:dyDescent="0.25">
      <c r="A66" s="19"/>
      <c r="B66" s="166"/>
      <c r="C66" s="167"/>
      <c r="D66" s="167"/>
      <c r="E66" s="32" t="s">
        <v>62</v>
      </c>
      <c r="F66" s="168"/>
      <c r="G66" s="169"/>
      <c r="H66" s="37" t="s">
        <v>62</v>
      </c>
      <c r="I66" s="169"/>
      <c r="J66" s="31" t="s">
        <v>62</v>
      </c>
      <c r="K66" s="31" t="s">
        <v>62</v>
      </c>
      <c r="L66" s="169"/>
      <c r="M66" s="31" t="s">
        <v>62</v>
      </c>
      <c r="N66" s="169"/>
      <c r="O66" s="31" t="s">
        <v>62</v>
      </c>
      <c r="P66" s="31" t="s">
        <v>62</v>
      </c>
      <c r="Q66" s="78" t="s">
        <v>62</v>
      </c>
      <c r="R66" s="19"/>
    </row>
    <row r="67" spans="1:18" x14ac:dyDescent="0.25">
      <c r="A67" s="19"/>
      <c r="B67" s="166"/>
      <c r="C67" s="167"/>
      <c r="D67" s="167"/>
      <c r="E67" s="32" t="s">
        <v>62</v>
      </c>
      <c r="F67" s="168"/>
      <c r="G67" s="169"/>
      <c r="H67" s="37" t="s">
        <v>62</v>
      </c>
      <c r="I67" s="169"/>
      <c r="J67" s="31" t="s">
        <v>62</v>
      </c>
      <c r="K67" s="31" t="s">
        <v>62</v>
      </c>
      <c r="L67" s="169"/>
      <c r="M67" s="31" t="s">
        <v>62</v>
      </c>
      <c r="N67" s="169"/>
      <c r="O67" s="31" t="s">
        <v>62</v>
      </c>
      <c r="P67" s="31" t="s">
        <v>62</v>
      </c>
      <c r="Q67" s="78" t="s">
        <v>62</v>
      </c>
      <c r="R67" s="19"/>
    </row>
    <row r="68" spans="1:18" x14ac:dyDescent="0.25">
      <c r="A68" s="19"/>
      <c r="B68" s="166"/>
      <c r="C68" s="167"/>
      <c r="D68" s="167"/>
      <c r="E68" s="32" t="s">
        <v>62</v>
      </c>
      <c r="F68" s="168"/>
      <c r="G68" s="169"/>
      <c r="H68" s="37" t="s">
        <v>62</v>
      </c>
      <c r="I68" s="169"/>
      <c r="J68" s="31" t="s">
        <v>62</v>
      </c>
      <c r="K68" s="31" t="s">
        <v>62</v>
      </c>
      <c r="L68" s="169"/>
      <c r="M68" s="31" t="s">
        <v>62</v>
      </c>
      <c r="N68" s="169"/>
      <c r="O68" s="31" t="s">
        <v>62</v>
      </c>
      <c r="P68" s="31" t="s">
        <v>62</v>
      </c>
      <c r="Q68" s="78" t="s">
        <v>62</v>
      </c>
      <c r="R68" s="19"/>
    </row>
    <row r="69" spans="1:18" x14ac:dyDescent="0.25">
      <c r="A69" s="19"/>
      <c r="B69" s="166"/>
      <c r="C69" s="167"/>
      <c r="D69" s="167"/>
      <c r="E69" s="32" t="s">
        <v>62</v>
      </c>
      <c r="F69" s="168"/>
      <c r="G69" s="169"/>
      <c r="H69" s="37" t="s">
        <v>62</v>
      </c>
      <c r="I69" s="169"/>
      <c r="J69" s="31" t="s">
        <v>62</v>
      </c>
      <c r="K69" s="31" t="s">
        <v>62</v>
      </c>
      <c r="L69" s="169"/>
      <c r="M69" s="31" t="s">
        <v>62</v>
      </c>
      <c r="N69" s="169"/>
      <c r="O69" s="31" t="s">
        <v>62</v>
      </c>
      <c r="P69" s="31" t="s">
        <v>62</v>
      </c>
      <c r="Q69" s="78" t="s">
        <v>62</v>
      </c>
      <c r="R69" s="19"/>
    </row>
    <row r="70" spans="1:18" x14ac:dyDescent="0.25">
      <c r="A70" s="19"/>
      <c r="B70" s="166"/>
      <c r="C70" s="167"/>
      <c r="D70" s="167"/>
      <c r="E70" s="32" t="s">
        <v>62</v>
      </c>
      <c r="F70" s="168"/>
      <c r="G70" s="169"/>
      <c r="H70" s="37" t="s">
        <v>62</v>
      </c>
      <c r="I70" s="169"/>
      <c r="J70" s="31" t="s">
        <v>62</v>
      </c>
      <c r="K70" s="31" t="s">
        <v>62</v>
      </c>
      <c r="L70" s="169"/>
      <c r="M70" s="31" t="s">
        <v>62</v>
      </c>
      <c r="N70" s="169"/>
      <c r="O70" s="31" t="s">
        <v>62</v>
      </c>
      <c r="P70" s="31" t="s">
        <v>62</v>
      </c>
      <c r="Q70" s="78" t="s">
        <v>62</v>
      </c>
      <c r="R70" s="19"/>
    </row>
    <row r="71" spans="1:18" x14ac:dyDescent="0.25">
      <c r="A71" s="19"/>
      <c r="B71" s="166"/>
      <c r="C71" s="167"/>
      <c r="D71" s="167"/>
      <c r="E71" s="32" t="s">
        <v>62</v>
      </c>
      <c r="F71" s="168"/>
      <c r="G71" s="169"/>
      <c r="H71" s="37" t="s">
        <v>62</v>
      </c>
      <c r="I71" s="169"/>
      <c r="J71" s="31" t="s">
        <v>62</v>
      </c>
      <c r="K71" s="31" t="s">
        <v>62</v>
      </c>
      <c r="L71" s="169"/>
      <c r="M71" s="31" t="s">
        <v>62</v>
      </c>
      <c r="N71" s="169"/>
      <c r="O71" s="31" t="s">
        <v>62</v>
      </c>
      <c r="P71" s="31" t="s">
        <v>62</v>
      </c>
      <c r="Q71" s="78" t="s">
        <v>62</v>
      </c>
      <c r="R71" s="19"/>
    </row>
    <row r="72" spans="1:18" x14ac:dyDescent="0.25">
      <c r="A72" s="19"/>
      <c r="B72" s="166"/>
      <c r="C72" s="167"/>
      <c r="D72" s="167"/>
      <c r="E72" s="32" t="s">
        <v>62</v>
      </c>
      <c r="F72" s="168"/>
      <c r="G72" s="169"/>
      <c r="H72" s="37" t="s">
        <v>62</v>
      </c>
      <c r="I72" s="169"/>
      <c r="J72" s="31" t="s">
        <v>62</v>
      </c>
      <c r="K72" s="31" t="s">
        <v>62</v>
      </c>
      <c r="L72" s="169"/>
      <c r="M72" s="31" t="s">
        <v>62</v>
      </c>
      <c r="N72" s="169"/>
      <c r="O72" s="31" t="s">
        <v>62</v>
      </c>
      <c r="P72" s="31" t="s">
        <v>62</v>
      </c>
      <c r="Q72" s="78" t="s">
        <v>62</v>
      </c>
      <c r="R72" s="19"/>
    </row>
    <row r="73" spans="1:18" x14ac:dyDescent="0.25">
      <c r="A73" s="19"/>
      <c r="B73" s="166"/>
      <c r="C73" s="167"/>
      <c r="D73" s="167"/>
      <c r="E73" s="32" t="s">
        <v>62</v>
      </c>
      <c r="F73" s="168"/>
      <c r="G73" s="169"/>
      <c r="H73" s="37" t="s">
        <v>62</v>
      </c>
      <c r="I73" s="169"/>
      <c r="J73" s="31" t="s">
        <v>62</v>
      </c>
      <c r="K73" s="31" t="s">
        <v>62</v>
      </c>
      <c r="L73" s="169"/>
      <c r="M73" s="31" t="s">
        <v>62</v>
      </c>
      <c r="N73" s="169"/>
      <c r="O73" s="31" t="s">
        <v>62</v>
      </c>
      <c r="P73" s="31" t="s">
        <v>62</v>
      </c>
      <c r="Q73" s="78" t="s">
        <v>62</v>
      </c>
      <c r="R73" s="19"/>
    </row>
    <row r="74" spans="1:18" x14ac:dyDescent="0.25">
      <c r="A74" s="19"/>
      <c r="B74" s="166"/>
      <c r="C74" s="167"/>
      <c r="D74" s="167"/>
      <c r="E74" s="32" t="s">
        <v>62</v>
      </c>
      <c r="F74" s="168"/>
      <c r="G74" s="169"/>
      <c r="H74" s="37" t="s">
        <v>62</v>
      </c>
      <c r="I74" s="169"/>
      <c r="J74" s="31" t="s">
        <v>62</v>
      </c>
      <c r="K74" s="31" t="s">
        <v>62</v>
      </c>
      <c r="L74" s="169"/>
      <c r="M74" s="31" t="s">
        <v>62</v>
      </c>
      <c r="N74" s="169"/>
      <c r="O74" s="31" t="s">
        <v>62</v>
      </c>
      <c r="P74" s="31" t="s">
        <v>62</v>
      </c>
      <c r="Q74" s="78" t="s">
        <v>62</v>
      </c>
      <c r="R74" s="19"/>
    </row>
    <row r="75" spans="1:18" x14ac:dyDescent="0.25">
      <c r="A75" s="19"/>
      <c r="B75" s="166"/>
      <c r="C75" s="167"/>
      <c r="D75" s="167"/>
      <c r="E75" s="32" t="s">
        <v>62</v>
      </c>
      <c r="F75" s="168"/>
      <c r="G75" s="169"/>
      <c r="H75" s="37" t="s">
        <v>62</v>
      </c>
      <c r="I75" s="169"/>
      <c r="J75" s="31" t="s">
        <v>62</v>
      </c>
      <c r="K75" s="31" t="s">
        <v>62</v>
      </c>
      <c r="L75" s="169"/>
      <c r="M75" s="31" t="s">
        <v>62</v>
      </c>
      <c r="N75" s="169"/>
      <c r="O75" s="31" t="s">
        <v>62</v>
      </c>
      <c r="P75" s="31" t="s">
        <v>62</v>
      </c>
      <c r="Q75" s="78" t="s">
        <v>62</v>
      </c>
      <c r="R75" s="19"/>
    </row>
    <row r="76" spans="1:18" x14ac:dyDescent="0.25">
      <c r="A76" s="19"/>
      <c r="B76" s="166"/>
      <c r="C76" s="167"/>
      <c r="D76" s="167"/>
      <c r="E76" s="32" t="s">
        <v>62</v>
      </c>
      <c r="F76" s="168"/>
      <c r="G76" s="169"/>
      <c r="H76" s="37" t="s">
        <v>62</v>
      </c>
      <c r="I76" s="169"/>
      <c r="J76" s="31" t="s">
        <v>62</v>
      </c>
      <c r="K76" s="31" t="s">
        <v>62</v>
      </c>
      <c r="L76" s="169"/>
      <c r="M76" s="31" t="s">
        <v>62</v>
      </c>
      <c r="N76" s="169"/>
      <c r="O76" s="31" t="s">
        <v>62</v>
      </c>
      <c r="P76" s="31" t="s">
        <v>62</v>
      </c>
      <c r="Q76" s="78" t="s">
        <v>62</v>
      </c>
      <c r="R76" s="19"/>
    </row>
    <row r="77" spans="1:18" x14ac:dyDescent="0.25">
      <c r="A77" s="19"/>
      <c r="B77" s="166"/>
      <c r="C77" s="167"/>
      <c r="D77" s="167"/>
      <c r="E77" s="32" t="s">
        <v>62</v>
      </c>
      <c r="F77" s="167"/>
      <c r="G77" s="169"/>
      <c r="H77" s="37" t="s">
        <v>62</v>
      </c>
      <c r="I77" s="169"/>
      <c r="J77" s="31" t="s">
        <v>62</v>
      </c>
      <c r="K77" s="31" t="s">
        <v>62</v>
      </c>
      <c r="L77" s="169"/>
      <c r="M77" s="31" t="s">
        <v>62</v>
      </c>
      <c r="N77" s="169"/>
      <c r="O77" s="31" t="s">
        <v>62</v>
      </c>
      <c r="P77" s="31" t="s">
        <v>62</v>
      </c>
      <c r="Q77" s="78" t="s">
        <v>62</v>
      </c>
      <c r="R77" s="19"/>
    </row>
    <row r="78" spans="1:18" x14ac:dyDescent="0.25">
      <c r="A78" s="19"/>
      <c r="B78" s="166"/>
      <c r="C78" s="167"/>
      <c r="D78" s="167"/>
      <c r="E78" s="32" t="s">
        <v>62</v>
      </c>
      <c r="F78" s="167"/>
      <c r="G78" s="169"/>
      <c r="H78" s="37" t="s">
        <v>62</v>
      </c>
      <c r="I78" s="169"/>
      <c r="J78" s="31" t="s">
        <v>62</v>
      </c>
      <c r="K78" s="31" t="s">
        <v>62</v>
      </c>
      <c r="L78" s="169"/>
      <c r="M78" s="31" t="s">
        <v>62</v>
      </c>
      <c r="N78" s="169"/>
      <c r="O78" s="31" t="s">
        <v>62</v>
      </c>
      <c r="P78" s="31" t="s">
        <v>62</v>
      </c>
      <c r="Q78" s="78" t="s">
        <v>62</v>
      </c>
      <c r="R78" s="19"/>
    </row>
    <row r="79" spans="1:18" x14ac:dyDescent="0.25">
      <c r="A79" s="19"/>
      <c r="B79" s="166"/>
      <c r="C79" s="167"/>
      <c r="D79" s="167"/>
      <c r="E79" s="32" t="s">
        <v>62</v>
      </c>
      <c r="F79" s="167"/>
      <c r="G79" s="169"/>
      <c r="H79" s="37" t="s">
        <v>62</v>
      </c>
      <c r="I79" s="169"/>
      <c r="J79" s="31" t="s">
        <v>62</v>
      </c>
      <c r="K79" s="31" t="s">
        <v>62</v>
      </c>
      <c r="L79" s="169"/>
      <c r="M79" s="31" t="s">
        <v>62</v>
      </c>
      <c r="N79" s="169"/>
      <c r="O79" s="31" t="s">
        <v>62</v>
      </c>
      <c r="P79" s="31" t="s">
        <v>62</v>
      </c>
      <c r="Q79" s="78" t="s">
        <v>62</v>
      </c>
      <c r="R79" s="19"/>
    </row>
    <row r="80" spans="1:18" x14ac:dyDescent="0.25">
      <c r="A80" s="19"/>
      <c r="B80" s="166"/>
      <c r="C80" s="167"/>
      <c r="D80" s="167"/>
      <c r="E80" s="32" t="s">
        <v>62</v>
      </c>
      <c r="F80" s="167"/>
      <c r="G80" s="169"/>
      <c r="H80" s="37" t="s">
        <v>62</v>
      </c>
      <c r="I80" s="169"/>
      <c r="J80" s="31" t="s">
        <v>62</v>
      </c>
      <c r="K80" s="31" t="s">
        <v>62</v>
      </c>
      <c r="L80" s="169"/>
      <c r="M80" s="31" t="s">
        <v>62</v>
      </c>
      <c r="N80" s="169"/>
      <c r="O80" s="31" t="s">
        <v>62</v>
      </c>
      <c r="P80" s="31" t="s">
        <v>62</v>
      </c>
      <c r="Q80" s="78" t="s">
        <v>62</v>
      </c>
      <c r="R80" s="19"/>
    </row>
    <row r="81" spans="1:18" x14ac:dyDescent="0.25">
      <c r="A81" s="19"/>
      <c r="B81" s="166"/>
      <c r="C81" s="167"/>
      <c r="D81" s="167"/>
      <c r="E81" s="32" t="s">
        <v>62</v>
      </c>
      <c r="F81" s="167"/>
      <c r="G81" s="169"/>
      <c r="H81" s="37" t="s">
        <v>62</v>
      </c>
      <c r="I81" s="169"/>
      <c r="J81" s="31" t="s">
        <v>62</v>
      </c>
      <c r="K81" s="31" t="s">
        <v>62</v>
      </c>
      <c r="L81" s="169"/>
      <c r="M81" s="31" t="s">
        <v>62</v>
      </c>
      <c r="N81" s="169"/>
      <c r="O81" s="31" t="s">
        <v>62</v>
      </c>
      <c r="P81" s="31" t="s">
        <v>62</v>
      </c>
      <c r="Q81" s="78" t="s">
        <v>62</v>
      </c>
      <c r="R81" s="19"/>
    </row>
    <row r="82" spans="1:18" x14ac:dyDescent="0.25">
      <c r="A82" s="19"/>
      <c r="B82" s="166"/>
      <c r="C82" s="167"/>
      <c r="D82" s="167"/>
      <c r="E82" s="32" t="s">
        <v>62</v>
      </c>
      <c r="F82" s="167"/>
      <c r="G82" s="169"/>
      <c r="H82" s="37" t="s">
        <v>62</v>
      </c>
      <c r="I82" s="169"/>
      <c r="J82" s="31" t="s">
        <v>62</v>
      </c>
      <c r="K82" s="31" t="s">
        <v>62</v>
      </c>
      <c r="L82" s="169"/>
      <c r="M82" s="31" t="s">
        <v>62</v>
      </c>
      <c r="N82" s="169"/>
      <c r="O82" s="31" t="s">
        <v>62</v>
      </c>
      <c r="P82" s="31" t="s">
        <v>62</v>
      </c>
      <c r="Q82" s="78" t="s">
        <v>62</v>
      </c>
      <c r="R82" s="19"/>
    </row>
    <row r="83" spans="1:18" x14ac:dyDescent="0.25">
      <c r="A83" s="19"/>
      <c r="B83" s="166"/>
      <c r="C83" s="167"/>
      <c r="D83" s="167"/>
      <c r="E83" s="32" t="s">
        <v>62</v>
      </c>
      <c r="F83" s="167"/>
      <c r="G83" s="169"/>
      <c r="H83" s="37" t="s">
        <v>62</v>
      </c>
      <c r="I83" s="169"/>
      <c r="J83" s="31" t="s">
        <v>62</v>
      </c>
      <c r="K83" s="31" t="s">
        <v>62</v>
      </c>
      <c r="L83" s="169"/>
      <c r="M83" s="31" t="s">
        <v>62</v>
      </c>
      <c r="N83" s="169"/>
      <c r="O83" s="31" t="s">
        <v>62</v>
      </c>
      <c r="P83" s="31" t="s">
        <v>62</v>
      </c>
      <c r="Q83" s="78" t="s">
        <v>62</v>
      </c>
      <c r="R83" s="19"/>
    </row>
    <row r="84" spans="1:18" x14ac:dyDescent="0.25">
      <c r="A84" s="19"/>
      <c r="B84" s="166"/>
      <c r="C84" s="167"/>
      <c r="D84" s="167"/>
      <c r="E84" s="32" t="s">
        <v>62</v>
      </c>
      <c r="F84" s="167"/>
      <c r="G84" s="169"/>
      <c r="H84" s="37" t="s">
        <v>62</v>
      </c>
      <c r="I84" s="169"/>
      <c r="J84" s="31" t="s">
        <v>62</v>
      </c>
      <c r="K84" s="31" t="s">
        <v>62</v>
      </c>
      <c r="L84" s="169"/>
      <c r="M84" s="31" t="s">
        <v>62</v>
      </c>
      <c r="N84" s="169"/>
      <c r="O84" s="31" t="s">
        <v>62</v>
      </c>
      <c r="P84" s="31" t="s">
        <v>62</v>
      </c>
      <c r="Q84" s="78" t="s">
        <v>62</v>
      </c>
      <c r="R84" s="19"/>
    </row>
    <row r="85" spans="1:18" x14ac:dyDescent="0.25">
      <c r="A85" s="19"/>
      <c r="B85" s="166"/>
      <c r="C85" s="167"/>
      <c r="D85" s="167"/>
      <c r="E85" s="32" t="s">
        <v>62</v>
      </c>
      <c r="F85" s="167"/>
      <c r="G85" s="169"/>
      <c r="H85" s="37" t="s">
        <v>62</v>
      </c>
      <c r="I85" s="169"/>
      <c r="J85" s="31" t="s">
        <v>62</v>
      </c>
      <c r="K85" s="31" t="s">
        <v>62</v>
      </c>
      <c r="L85" s="169"/>
      <c r="M85" s="31" t="s">
        <v>62</v>
      </c>
      <c r="N85" s="169"/>
      <c r="O85" s="31" t="s">
        <v>62</v>
      </c>
      <c r="P85" s="31" t="s">
        <v>62</v>
      </c>
      <c r="Q85" s="78" t="s">
        <v>62</v>
      </c>
      <c r="R85" s="19"/>
    </row>
    <row r="86" spans="1:18" x14ac:dyDescent="0.25">
      <c r="A86" s="19"/>
      <c r="B86" s="166"/>
      <c r="C86" s="167"/>
      <c r="D86" s="167"/>
      <c r="E86" s="32" t="s">
        <v>62</v>
      </c>
      <c r="F86" s="167"/>
      <c r="G86" s="169"/>
      <c r="H86" s="37" t="s">
        <v>62</v>
      </c>
      <c r="I86" s="169"/>
      <c r="J86" s="31" t="s">
        <v>62</v>
      </c>
      <c r="K86" s="31" t="s">
        <v>62</v>
      </c>
      <c r="L86" s="169"/>
      <c r="M86" s="31" t="s">
        <v>62</v>
      </c>
      <c r="N86" s="169"/>
      <c r="O86" s="31" t="s">
        <v>62</v>
      </c>
      <c r="P86" s="31" t="s">
        <v>62</v>
      </c>
      <c r="Q86" s="78" t="s">
        <v>62</v>
      </c>
      <c r="R86" s="19"/>
    </row>
    <row r="87" spans="1:18" x14ac:dyDescent="0.25">
      <c r="A87" s="19"/>
      <c r="B87" s="166"/>
      <c r="C87" s="167"/>
      <c r="D87" s="167"/>
      <c r="E87" s="32" t="s">
        <v>62</v>
      </c>
      <c r="F87" s="167"/>
      <c r="G87" s="169"/>
      <c r="H87" s="37" t="s">
        <v>62</v>
      </c>
      <c r="I87" s="169"/>
      <c r="J87" s="31" t="s">
        <v>62</v>
      </c>
      <c r="K87" s="31" t="s">
        <v>62</v>
      </c>
      <c r="L87" s="169"/>
      <c r="M87" s="31" t="s">
        <v>62</v>
      </c>
      <c r="N87" s="169"/>
      <c r="O87" s="31" t="s">
        <v>62</v>
      </c>
      <c r="P87" s="31" t="s">
        <v>62</v>
      </c>
      <c r="Q87" s="78" t="s">
        <v>62</v>
      </c>
      <c r="R87" s="19"/>
    </row>
    <row r="88" spans="1:18" x14ac:dyDescent="0.25">
      <c r="A88" s="19"/>
      <c r="B88" s="166"/>
      <c r="C88" s="167"/>
      <c r="D88" s="167"/>
      <c r="E88" s="32" t="s">
        <v>62</v>
      </c>
      <c r="F88" s="167"/>
      <c r="G88" s="169"/>
      <c r="H88" s="37" t="s">
        <v>62</v>
      </c>
      <c r="I88" s="169"/>
      <c r="J88" s="31" t="s">
        <v>62</v>
      </c>
      <c r="K88" s="31" t="s">
        <v>62</v>
      </c>
      <c r="L88" s="169"/>
      <c r="M88" s="31" t="s">
        <v>62</v>
      </c>
      <c r="N88" s="169"/>
      <c r="O88" s="31" t="s">
        <v>62</v>
      </c>
      <c r="P88" s="31" t="s">
        <v>62</v>
      </c>
      <c r="Q88" s="78" t="s">
        <v>62</v>
      </c>
      <c r="R88" s="19"/>
    </row>
    <row r="89" spans="1:18" x14ac:dyDescent="0.25">
      <c r="A89" s="19"/>
      <c r="B89" s="166"/>
      <c r="C89" s="167"/>
      <c r="D89" s="167"/>
      <c r="E89" s="32" t="s">
        <v>62</v>
      </c>
      <c r="F89" s="167"/>
      <c r="G89" s="169"/>
      <c r="H89" s="37" t="s">
        <v>62</v>
      </c>
      <c r="I89" s="169"/>
      <c r="J89" s="31" t="s">
        <v>62</v>
      </c>
      <c r="K89" s="31" t="s">
        <v>62</v>
      </c>
      <c r="L89" s="169"/>
      <c r="M89" s="31" t="s">
        <v>62</v>
      </c>
      <c r="N89" s="169"/>
      <c r="O89" s="31" t="s">
        <v>62</v>
      </c>
      <c r="P89" s="31" t="s">
        <v>62</v>
      </c>
      <c r="Q89" s="78" t="s">
        <v>62</v>
      </c>
      <c r="R89" s="19"/>
    </row>
    <row r="90" spans="1:18" x14ac:dyDescent="0.25">
      <c r="A90" s="19"/>
      <c r="B90" s="166"/>
      <c r="C90" s="167"/>
      <c r="D90" s="167"/>
      <c r="E90" s="32" t="s">
        <v>62</v>
      </c>
      <c r="F90" s="167"/>
      <c r="G90" s="169"/>
      <c r="H90" s="37" t="s">
        <v>62</v>
      </c>
      <c r="I90" s="169"/>
      <c r="J90" s="31" t="s">
        <v>62</v>
      </c>
      <c r="K90" s="31" t="s">
        <v>62</v>
      </c>
      <c r="L90" s="169"/>
      <c r="M90" s="31" t="s">
        <v>62</v>
      </c>
      <c r="N90" s="169"/>
      <c r="O90" s="31" t="s">
        <v>62</v>
      </c>
      <c r="P90" s="31" t="s">
        <v>62</v>
      </c>
      <c r="Q90" s="78" t="s">
        <v>62</v>
      </c>
      <c r="R90" s="19"/>
    </row>
    <row r="91" spans="1:18" x14ac:dyDescent="0.25">
      <c r="A91" s="19"/>
      <c r="B91" s="166"/>
      <c r="C91" s="170"/>
      <c r="D91" s="170"/>
      <c r="E91" s="32" t="s">
        <v>62</v>
      </c>
      <c r="F91" s="170"/>
      <c r="G91" s="171"/>
      <c r="H91" s="37" t="s">
        <v>62</v>
      </c>
      <c r="I91" s="171"/>
      <c r="J91" s="30" t="s">
        <v>62</v>
      </c>
      <c r="K91" s="30" t="s">
        <v>62</v>
      </c>
      <c r="L91" s="171"/>
      <c r="M91" s="30" t="s">
        <v>62</v>
      </c>
      <c r="N91" s="171"/>
      <c r="O91" s="30" t="s">
        <v>62</v>
      </c>
      <c r="P91" s="30" t="s">
        <v>62</v>
      </c>
      <c r="Q91" s="79" t="s">
        <v>62</v>
      </c>
      <c r="R91" s="19"/>
    </row>
    <row r="92" spans="1:18" ht="15.75" thickBot="1" x14ac:dyDescent="0.3">
      <c r="A92" s="19"/>
      <c r="B92" s="80" t="s">
        <v>43</v>
      </c>
      <c r="C92" s="35" t="s">
        <v>68</v>
      </c>
      <c r="D92" s="35"/>
      <c r="E92" s="32" t="s">
        <v>62</v>
      </c>
      <c r="F92" s="35"/>
      <c r="G92" s="36"/>
      <c r="H92" s="31" t="s">
        <v>62</v>
      </c>
      <c r="I92" s="36"/>
      <c r="J92" s="31" t="s">
        <v>62</v>
      </c>
      <c r="K92" s="31" t="s">
        <v>62</v>
      </c>
      <c r="L92" s="36"/>
      <c r="M92" s="31" t="s">
        <v>62</v>
      </c>
      <c r="N92" s="36"/>
      <c r="O92" s="31" t="s">
        <v>62</v>
      </c>
      <c r="P92" s="31" t="s">
        <v>62</v>
      </c>
      <c r="Q92" s="78" t="s">
        <v>62</v>
      </c>
      <c r="R92" s="19"/>
    </row>
    <row r="93" spans="1:18" ht="15.75" thickBot="1" x14ac:dyDescent="0.3">
      <c r="A93" s="19"/>
      <c r="B93" s="81"/>
      <c r="C93" s="72" t="s">
        <v>34</v>
      </c>
      <c r="D93" s="73"/>
      <c r="E93" s="73"/>
      <c r="F93" s="68">
        <v>400</v>
      </c>
      <c r="G93" s="69"/>
      <c r="H93" s="69"/>
      <c r="I93" s="69"/>
      <c r="J93" s="69"/>
      <c r="K93" s="71">
        <v>0.95</v>
      </c>
      <c r="L93" s="69"/>
      <c r="M93" s="69"/>
      <c r="N93" s="69"/>
      <c r="O93" s="69"/>
      <c r="P93" s="71">
        <v>0.85</v>
      </c>
      <c r="Q93" s="74">
        <v>0.8833333333333333</v>
      </c>
      <c r="R93" s="19"/>
    </row>
    <row r="94" spans="1:18" x14ac:dyDescent="0.25">
      <c r="A94" s="19"/>
      <c r="B94" s="162" t="s">
        <v>49</v>
      </c>
      <c r="C94" s="163" t="s">
        <v>58</v>
      </c>
      <c r="D94" s="163" t="s">
        <v>50</v>
      </c>
      <c r="E94" s="32" t="s">
        <v>59</v>
      </c>
      <c r="F94" s="164">
        <v>300</v>
      </c>
      <c r="G94" s="165" t="s">
        <v>9</v>
      </c>
      <c r="H94" s="37">
        <v>1</v>
      </c>
      <c r="I94" s="165" t="s">
        <v>13</v>
      </c>
      <c r="J94" s="37">
        <v>1</v>
      </c>
      <c r="K94" s="37">
        <v>1</v>
      </c>
      <c r="L94" s="165" t="s">
        <v>18</v>
      </c>
      <c r="M94" s="37">
        <v>1</v>
      </c>
      <c r="N94" s="165" t="s">
        <v>22</v>
      </c>
      <c r="O94" s="37">
        <v>1</v>
      </c>
      <c r="P94" s="37">
        <v>1</v>
      </c>
      <c r="Q94" s="76">
        <v>1</v>
      </c>
      <c r="R94" s="19"/>
    </row>
    <row r="95" spans="1:18" x14ac:dyDescent="0.25">
      <c r="A95" s="19"/>
      <c r="B95" s="166" t="s">
        <v>50</v>
      </c>
      <c r="C95" s="167" t="s">
        <v>59</v>
      </c>
      <c r="D95" s="167" t="s">
        <v>47</v>
      </c>
      <c r="E95" s="32" t="s">
        <v>57</v>
      </c>
      <c r="F95" s="168">
        <v>100</v>
      </c>
      <c r="G95" s="169" t="s">
        <v>39</v>
      </c>
      <c r="H95" s="37">
        <v>0.8</v>
      </c>
      <c r="I95" s="169" t="s">
        <v>14</v>
      </c>
      <c r="J95" s="37">
        <v>0.8</v>
      </c>
      <c r="K95" s="37">
        <v>0.8</v>
      </c>
      <c r="L95" s="169" t="s">
        <v>19</v>
      </c>
      <c r="M95" s="37">
        <v>0.4</v>
      </c>
      <c r="N95" s="169" t="s">
        <v>23</v>
      </c>
      <c r="O95" s="37">
        <v>0.4</v>
      </c>
      <c r="P95" s="37">
        <v>0.4</v>
      </c>
      <c r="Q95" s="76">
        <v>0.53333333333333333</v>
      </c>
      <c r="R95" s="19"/>
    </row>
    <row r="96" spans="1:18" x14ac:dyDescent="0.25">
      <c r="A96" s="19"/>
      <c r="B96" s="166"/>
      <c r="C96" s="167"/>
      <c r="D96" s="167"/>
      <c r="E96" s="32" t="s">
        <v>62</v>
      </c>
      <c r="F96" s="168"/>
      <c r="G96" s="169"/>
      <c r="H96" s="37" t="s">
        <v>62</v>
      </c>
      <c r="I96" s="169"/>
      <c r="J96" s="37" t="s">
        <v>62</v>
      </c>
      <c r="K96" s="37" t="s">
        <v>62</v>
      </c>
      <c r="L96" s="169"/>
      <c r="M96" s="37" t="s">
        <v>62</v>
      </c>
      <c r="N96" s="169"/>
      <c r="O96" s="37" t="s">
        <v>62</v>
      </c>
      <c r="P96" s="37" t="s">
        <v>62</v>
      </c>
      <c r="Q96" s="76" t="s">
        <v>62</v>
      </c>
      <c r="R96" s="19"/>
    </row>
    <row r="97" spans="1:18" x14ac:dyDescent="0.25">
      <c r="A97" s="19"/>
      <c r="B97" s="166"/>
      <c r="C97" s="167"/>
      <c r="D97" s="167"/>
      <c r="E97" s="32" t="s">
        <v>62</v>
      </c>
      <c r="F97" s="168"/>
      <c r="G97" s="169"/>
      <c r="H97" s="37" t="s">
        <v>62</v>
      </c>
      <c r="I97" s="169"/>
      <c r="J97" s="37" t="s">
        <v>62</v>
      </c>
      <c r="K97" s="37" t="s">
        <v>62</v>
      </c>
      <c r="L97" s="169"/>
      <c r="M97" s="37" t="s">
        <v>62</v>
      </c>
      <c r="N97" s="169"/>
      <c r="O97" s="37" t="s">
        <v>62</v>
      </c>
      <c r="P97" s="37" t="s">
        <v>62</v>
      </c>
      <c r="Q97" s="76" t="s">
        <v>62</v>
      </c>
      <c r="R97" s="19"/>
    </row>
    <row r="98" spans="1:18" x14ac:dyDescent="0.25">
      <c r="A98" s="19"/>
      <c r="B98" s="166"/>
      <c r="C98" s="167"/>
      <c r="D98" s="167"/>
      <c r="E98" s="32" t="s">
        <v>62</v>
      </c>
      <c r="F98" s="168"/>
      <c r="G98" s="169"/>
      <c r="H98" s="37" t="s">
        <v>62</v>
      </c>
      <c r="I98" s="169"/>
      <c r="J98" s="37" t="s">
        <v>62</v>
      </c>
      <c r="K98" s="37" t="s">
        <v>62</v>
      </c>
      <c r="L98" s="169"/>
      <c r="M98" s="37" t="s">
        <v>62</v>
      </c>
      <c r="N98" s="169"/>
      <c r="O98" s="37" t="s">
        <v>62</v>
      </c>
      <c r="P98" s="37" t="s">
        <v>62</v>
      </c>
      <c r="Q98" s="76" t="s">
        <v>62</v>
      </c>
      <c r="R98" s="19"/>
    </row>
    <row r="99" spans="1:18" x14ac:dyDescent="0.25">
      <c r="A99" s="19"/>
      <c r="B99" s="166"/>
      <c r="C99" s="167"/>
      <c r="D99" s="167"/>
      <c r="E99" s="32" t="s">
        <v>62</v>
      </c>
      <c r="F99" s="168"/>
      <c r="G99" s="169"/>
      <c r="H99" s="37" t="s">
        <v>62</v>
      </c>
      <c r="I99" s="169"/>
      <c r="J99" s="37" t="s">
        <v>62</v>
      </c>
      <c r="K99" s="37" t="s">
        <v>62</v>
      </c>
      <c r="L99" s="169"/>
      <c r="M99" s="37" t="s">
        <v>62</v>
      </c>
      <c r="N99" s="169"/>
      <c r="O99" s="37" t="s">
        <v>62</v>
      </c>
      <c r="P99" s="37" t="s">
        <v>62</v>
      </c>
      <c r="Q99" s="76" t="s">
        <v>62</v>
      </c>
      <c r="R99" s="19"/>
    </row>
    <row r="100" spans="1:18" x14ac:dyDescent="0.25">
      <c r="A100" s="19"/>
      <c r="B100" s="166"/>
      <c r="C100" s="167"/>
      <c r="D100" s="167"/>
      <c r="E100" s="32" t="s">
        <v>62</v>
      </c>
      <c r="F100" s="168"/>
      <c r="G100" s="169"/>
      <c r="H100" s="37" t="s">
        <v>62</v>
      </c>
      <c r="I100" s="169"/>
      <c r="J100" s="37" t="s">
        <v>62</v>
      </c>
      <c r="K100" s="37" t="s">
        <v>62</v>
      </c>
      <c r="L100" s="169"/>
      <c r="M100" s="37" t="s">
        <v>62</v>
      </c>
      <c r="N100" s="169"/>
      <c r="O100" s="37" t="s">
        <v>62</v>
      </c>
      <c r="P100" s="37" t="s">
        <v>62</v>
      </c>
      <c r="Q100" s="76" t="s">
        <v>62</v>
      </c>
      <c r="R100" s="19"/>
    </row>
    <row r="101" spans="1:18" x14ac:dyDescent="0.25">
      <c r="A101" s="19"/>
      <c r="B101" s="166"/>
      <c r="C101" s="167"/>
      <c r="D101" s="167"/>
      <c r="E101" s="32" t="s">
        <v>62</v>
      </c>
      <c r="F101" s="168"/>
      <c r="G101" s="169"/>
      <c r="H101" s="37" t="s">
        <v>62</v>
      </c>
      <c r="I101" s="169"/>
      <c r="J101" s="37" t="s">
        <v>62</v>
      </c>
      <c r="K101" s="37" t="s">
        <v>62</v>
      </c>
      <c r="L101" s="169"/>
      <c r="M101" s="37" t="s">
        <v>62</v>
      </c>
      <c r="N101" s="169"/>
      <c r="O101" s="37" t="s">
        <v>62</v>
      </c>
      <c r="P101" s="37" t="s">
        <v>62</v>
      </c>
      <c r="Q101" s="76" t="s">
        <v>62</v>
      </c>
      <c r="R101" s="19"/>
    </row>
    <row r="102" spans="1:18" x14ac:dyDescent="0.25">
      <c r="A102" s="19"/>
      <c r="B102" s="166"/>
      <c r="C102" s="167"/>
      <c r="D102" s="167"/>
      <c r="E102" s="32" t="s">
        <v>62</v>
      </c>
      <c r="F102" s="168"/>
      <c r="G102" s="169"/>
      <c r="H102" s="37" t="s">
        <v>62</v>
      </c>
      <c r="I102" s="169"/>
      <c r="J102" s="37" t="s">
        <v>62</v>
      </c>
      <c r="K102" s="37" t="s">
        <v>62</v>
      </c>
      <c r="L102" s="169"/>
      <c r="M102" s="37" t="s">
        <v>62</v>
      </c>
      <c r="N102" s="169"/>
      <c r="O102" s="37" t="s">
        <v>62</v>
      </c>
      <c r="P102" s="37" t="s">
        <v>62</v>
      </c>
      <c r="Q102" s="76" t="s">
        <v>62</v>
      </c>
      <c r="R102" s="19"/>
    </row>
    <row r="103" spans="1:18" x14ac:dyDescent="0.25">
      <c r="A103" s="19"/>
      <c r="B103" s="166"/>
      <c r="C103" s="167"/>
      <c r="D103" s="167"/>
      <c r="E103" s="32" t="s">
        <v>62</v>
      </c>
      <c r="F103" s="168"/>
      <c r="G103" s="169"/>
      <c r="H103" s="37" t="s">
        <v>62</v>
      </c>
      <c r="I103" s="169"/>
      <c r="J103" s="37" t="s">
        <v>62</v>
      </c>
      <c r="K103" s="37" t="s">
        <v>62</v>
      </c>
      <c r="L103" s="169"/>
      <c r="M103" s="37" t="s">
        <v>62</v>
      </c>
      <c r="N103" s="169"/>
      <c r="O103" s="37" t="s">
        <v>62</v>
      </c>
      <c r="P103" s="37" t="s">
        <v>62</v>
      </c>
      <c r="Q103" s="76" t="s">
        <v>62</v>
      </c>
      <c r="R103" s="19"/>
    </row>
    <row r="104" spans="1:18" x14ac:dyDescent="0.25">
      <c r="A104" s="19"/>
      <c r="B104" s="166"/>
      <c r="C104" s="167"/>
      <c r="D104" s="167"/>
      <c r="E104" s="32" t="s">
        <v>62</v>
      </c>
      <c r="F104" s="168"/>
      <c r="G104" s="169"/>
      <c r="H104" s="37" t="s">
        <v>62</v>
      </c>
      <c r="I104" s="169"/>
      <c r="J104" s="37" t="s">
        <v>62</v>
      </c>
      <c r="K104" s="37" t="s">
        <v>62</v>
      </c>
      <c r="L104" s="169"/>
      <c r="M104" s="37" t="s">
        <v>62</v>
      </c>
      <c r="N104" s="169"/>
      <c r="O104" s="37" t="s">
        <v>62</v>
      </c>
      <c r="P104" s="37" t="s">
        <v>62</v>
      </c>
      <c r="Q104" s="76" t="s">
        <v>62</v>
      </c>
      <c r="R104" s="19"/>
    </row>
    <row r="105" spans="1:18" x14ac:dyDescent="0.25">
      <c r="A105" s="19"/>
      <c r="B105" s="166"/>
      <c r="C105" s="167"/>
      <c r="D105" s="167"/>
      <c r="E105" s="32" t="s">
        <v>62</v>
      </c>
      <c r="F105" s="168"/>
      <c r="G105" s="169"/>
      <c r="H105" s="37" t="s">
        <v>62</v>
      </c>
      <c r="I105" s="169"/>
      <c r="J105" s="37" t="s">
        <v>62</v>
      </c>
      <c r="K105" s="37" t="s">
        <v>62</v>
      </c>
      <c r="L105" s="169"/>
      <c r="M105" s="37" t="s">
        <v>62</v>
      </c>
      <c r="N105" s="169"/>
      <c r="O105" s="37" t="s">
        <v>62</v>
      </c>
      <c r="P105" s="37" t="s">
        <v>62</v>
      </c>
      <c r="Q105" s="76" t="s">
        <v>62</v>
      </c>
      <c r="R105" s="19"/>
    </row>
    <row r="106" spans="1:18" x14ac:dyDescent="0.25">
      <c r="A106" s="19"/>
      <c r="B106" s="166"/>
      <c r="C106" s="167"/>
      <c r="D106" s="167"/>
      <c r="E106" s="32" t="s">
        <v>62</v>
      </c>
      <c r="F106" s="168"/>
      <c r="G106" s="169"/>
      <c r="H106" s="37" t="s">
        <v>62</v>
      </c>
      <c r="I106" s="169"/>
      <c r="J106" s="37" t="s">
        <v>62</v>
      </c>
      <c r="K106" s="37" t="s">
        <v>62</v>
      </c>
      <c r="L106" s="169"/>
      <c r="M106" s="37" t="s">
        <v>62</v>
      </c>
      <c r="N106" s="169"/>
      <c r="O106" s="37" t="s">
        <v>62</v>
      </c>
      <c r="P106" s="37" t="s">
        <v>62</v>
      </c>
      <c r="Q106" s="76" t="s">
        <v>62</v>
      </c>
      <c r="R106" s="19"/>
    </row>
    <row r="107" spans="1:18" x14ac:dyDescent="0.25">
      <c r="A107" s="19"/>
      <c r="B107" s="166"/>
      <c r="C107" s="167"/>
      <c r="D107" s="167"/>
      <c r="E107" s="32" t="s">
        <v>62</v>
      </c>
      <c r="F107" s="168"/>
      <c r="G107" s="169"/>
      <c r="H107" s="37" t="s">
        <v>62</v>
      </c>
      <c r="I107" s="169"/>
      <c r="J107" s="37" t="s">
        <v>62</v>
      </c>
      <c r="K107" s="37" t="s">
        <v>62</v>
      </c>
      <c r="L107" s="169"/>
      <c r="M107" s="37" t="s">
        <v>62</v>
      </c>
      <c r="N107" s="169"/>
      <c r="O107" s="37" t="s">
        <v>62</v>
      </c>
      <c r="P107" s="37" t="s">
        <v>62</v>
      </c>
      <c r="Q107" s="76" t="s">
        <v>62</v>
      </c>
      <c r="R107" s="19"/>
    </row>
    <row r="108" spans="1:18" x14ac:dyDescent="0.25">
      <c r="A108" s="19"/>
      <c r="B108" s="166"/>
      <c r="C108" s="167"/>
      <c r="D108" s="167"/>
      <c r="E108" s="32" t="s">
        <v>62</v>
      </c>
      <c r="F108" s="168"/>
      <c r="G108" s="169"/>
      <c r="H108" s="37" t="s">
        <v>62</v>
      </c>
      <c r="I108" s="169"/>
      <c r="J108" s="37" t="s">
        <v>62</v>
      </c>
      <c r="K108" s="37" t="s">
        <v>62</v>
      </c>
      <c r="L108" s="169"/>
      <c r="M108" s="37" t="s">
        <v>62</v>
      </c>
      <c r="N108" s="169"/>
      <c r="O108" s="37" t="s">
        <v>62</v>
      </c>
      <c r="P108" s="37" t="s">
        <v>62</v>
      </c>
      <c r="Q108" s="76" t="s">
        <v>62</v>
      </c>
      <c r="R108" s="19"/>
    </row>
    <row r="109" spans="1:18" x14ac:dyDescent="0.25">
      <c r="A109" s="19"/>
      <c r="B109" s="166"/>
      <c r="C109" s="167"/>
      <c r="D109" s="167"/>
      <c r="E109" s="32" t="s">
        <v>62</v>
      </c>
      <c r="F109" s="167"/>
      <c r="G109" s="169"/>
      <c r="H109" s="37" t="s">
        <v>62</v>
      </c>
      <c r="I109" s="169"/>
      <c r="J109" s="37" t="s">
        <v>62</v>
      </c>
      <c r="K109" s="37" t="s">
        <v>62</v>
      </c>
      <c r="L109" s="169"/>
      <c r="M109" s="37" t="s">
        <v>62</v>
      </c>
      <c r="N109" s="169"/>
      <c r="O109" s="37" t="s">
        <v>62</v>
      </c>
      <c r="P109" s="37" t="s">
        <v>62</v>
      </c>
      <c r="Q109" s="76" t="s">
        <v>62</v>
      </c>
      <c r="R109" s="19"/>
    </row>
    <row r="110" spans="1:18" x14ac:dyDescent="0.25">
      <c r="A110" s="19"/>
      <c r="B110" s="166"/>
      <c r="C110" s="167"/>
      <c r="D110" s="167"/>
      <c r="E110" s="32" t="s">
        <v>62</v>
      </c>
      <c r="F110" s="167"/>
      <c r="G110" s="169"/>
      <c r="H110" s="37" t="s">
        <v>62</v>
      </c>
      <c r="I110" s="169"/>
      <c r="J110" s="37" t="s">
        <v>62</v>
      </c>
      <c r="K110" s="37" t="s">
        <v>62</v>
      </c>
      <c r="L110" s="169"/>
      <c r="M110" s="37" t="s">
        <v>62</v>
      </c>
      <c r="N110" s="169"/>
      <c r="O110" s="37" t="s">
        <v>62</v>
      </c>
      <c r="P110" s="37" t="s">
        <v>62</v>
      </c>
      <c r="Q110" s="76" t="s">
        <v>62</v>
      </c>
      <c r="R110" s="19"/>
    </row>
    <row r="111" spans="1:18" x14ac:dyDescent="0.25">
      <c r="A111" s="19"/>
      <c r="B111" s="166"/>
      <c r="C111" s="167"/>
      <c r="D111" s="167"/>
      <c r="E111" s="32" t="s">
        <v>62</v>
      </c>
      <c r="F111" s="167"/>
      <c r="G111" s="169"/>
      <c r="H111" s="37" t="s">
        <v>62</v>
      </c>
      <c r="I111" s="169"/>
      <c r="J111" s="37" t="s">
        <v>62</v>
      </c>
      <c r="K111" s="37" t="s">
        <v>62</v>
      </c>
      <c r="L111" s="169"/>
      <c r="M111" s="37" t="s">
        <v>62</v>
      </c>
      <c r="N111" s="169"/>
      <c r="O111" s="37" t="s">
        <v>62</v>
      </c>
      <c r="P111" s="37" t="s">
        <v>62</v>
      </c>
      <c r="Q111" s="76" t="s">
        <v>62</v>
      </c>
      <c r="R111" s="19"/>
    </row>
    <row r="112" spans="1:18" x14ac:dyDescent="0.25">
      <c r="A112" s="19"/>
      <c r="B112" s="166"/>
      <c r="C112" s="167"/>
      <c r="D112" s="167"/>
      <c r="E112" s="32" t="s">
        <v>62</v>
      </c>
      <c r="F112" s="167"/>
      <c r="G112" s="169"/>
      <c r="H112" s="37" t="s">
        <v>62</v>
      </c>
      <c r="I112" s="169"/>
      <c r="J112" s="37" t="s">
        <v>62</v>
      </c>
      <c r="K112" s="37" t="s">
        <v>62</v>
      </c>
      <c r="L112" s="169"/>
      <c r="M112" s="37" t="s">
        <v>62</v>
      </c>
      <c r="N112" s="169"/>
      <c r="O112" s="37" t="s">
        <v>62</v>
      </c>
      <c r="P112" s="37" t="s">
        <v>62</v>
      </c>
      <c r="Q112" s="76" t="s">
        <v>62</v>
      </c>
      <c r="R112" s="19"/>
    </row>
    <row r="113" spans="1:18" x14ac:dyDescent="0.25">
      <c r="A113" s="19"/>
      <c r="B113" s="166"/>
      <c r="C113" s="167"/>
      <c r="D113" s="167"/>
      <c r="E113" s="32" t="s">
        <v>62</v>
      </c>
      <c r="F113" s="167"/>
      <c r="G113" s="169"/>
      <c r="H113" s="37" t="s">
        <v>62</v>
      </c>
      <c r="I113" s="169"/>
      <c r="J113" s="37" t="s">
        <v>62</v>
      </c>
      <c r="K113" s="37" t="s">
        <v>62</v>
      </c>
      <c r="L113" s="169"/>
      <c r="M113" s="37" t="s">
        <v>62</v>
      </c>
      <c r="N113" s="169"/>
      <c r="O113" s="37" t="s">
        <v>62</v>
      </c>
      <c r="P113" s="37" t="s">
        <v>62</v>
      </c>
      <c r="Q113" s="76" t="s">
        <v>62</v>
      </c>
      <c r="R113" s="19"/>
    </row>
    <row r="114" spans="1:18" x14ac:dyDescent="0.25">
      <c r="A114" s="19"/>
      <c r="B114" s="166"/>
      <c r="C114" s="167"/>
      <c r="D114" s="167"/>
      <c r="E114" s="32" t="s">
        <v>62</v>
      </c>
      <c r="F114" s="167"/>
      <c r="G114" s="169"/>
      <c r="H114" s="37" t="s">
        <v>62</v>
      </c>
      <c r="I114" s="169"/>
      <c r="J114" s="37" t="s">
        <v>62</v>
      </c>
      <c r="K114" s="37" t="s">
        <v>62</v>
      </c>
      <c r="L114" s="169"/>
      <c r="M114" s="37" t="s">
        <v>62</v>
      </c>
      <c r="N114" s="169"/>
      <c r="O114" s="37" t="s">
        <v>62</v>
      </c>
      <c r="P114" s="37" t="s">
        <v>62</v>
      </c>
      <c r="Q114" s="76" t="s">
        <v>62</v>
      </c>
      <c r="R114" s="19"/>
    </row>
    <row r="115" spans="1:18" x14ac:dyDescent="0.25">
      <c r="A115" s="19"/>
      <c r="B115" s="166"/>
      <c r="C115" s="167"/>
      <c r="D115" s="167"/>
      <c r="E115" s="32" t="s">
        <v>62</v>
      </c>
      <c r="F115" s="167"/>
      <c r="G115" s="169"/>
      <c r="H115" s="37" t="s">
        <v>62</v>
      </c>
      <c r="I115" s="169"/>
      <c r="J115" s="37" t="s">
        <v>62</v>
      </c>
      <c r="K115" s="37" t="s">
        <v>62</v>
      </c>
      <c r="L115" s="169"/>
      <c r="M115" s="37" t="s">
        <v>62</v>
      </c>
      <c r="N115" s="169"/>
      <c r="O115" s="37" t="s">
        <v>62</v>
      </c>
      <c r="P115" s="37" t="s">
        <v>62</v>
      </c>
      <c r="Q115" s="76" t="s">
        <v>62</v>
      </c>
      <c r="R115" s="19"/>
    </row>
    <row r="116" spans="1:18" x14ac:dyDescent="0.25">
      <c r="A116" s="19"/>
      <c r="B116" s="166"/>
      <c r="C116" s="167"/>
      <c r="D116" s="167"/>
      <c r="E116" s="32" t="s">
        <v>62</v>
      </c>
      <c r="F116" s="167"/>
      <c r="G116" s="169"/>
      <c r="H116" s="37" t="s">
        <v>62</v>
      </c>
      <c r="I116" s="169"/>
      <c r="J116" s="37" t="s">
        <v>62</v>
      </c>
      <c r="K116" s="37" t="s">
        <v>62</v>
      </c>
      <c r="L116" s="169"/>
      <c r="M116" s="37" t="s">
        <v>62</v>
      </c>
      <c r="N116" s="169"/>
      <c r="O116" s="37" t="s">
        <v>62</v>
      </c>
      <c r="P116" s="37" t="s">
        <v>62</v>
      </c>
      <c r="Q116" s="76" t="s">
        <v>62</v>
      </c>
      <c r="R116" s="19"/>
    </row>
    <row r="117" spans="1:18" x14ac:dyDescent="0.25">
      <c r="A117" s="19"/>
      <c r="B117" s="166"/>
      <c r="C117" s="167"/>
      <c r="D117" s="167"/>
      <c r="E117" s="32" t="s">
        <v>62</v>
      </c>
      <c r="F117" s="167"/>
      <c r="G117" s="169"/>
      <c r="H117" s="37" t="s">
        <v>62</v>
      </c>
      <c r="I117" s="169"/>
      <c r="J117" s="37" t="s">
        <v>62</v>
      </c>
      <c r="K117" s="37" t="s">
        <v>62</v>
      </c>
      <c r="L117" s="169"/>
      <c r="M117" s="37" t="s">
        <v>62</v>
      </c>
      <c r="N117" s="169"/>
      <c r="O117" s="37" t="s">
        <v>62</v>
      </c>
      <c r="P117" s="37" t="s">
        <v>62</v>
      </c>
      <c r="Q117" s="76" t="s">
        <v>62</v>
      </c>
      <c r="R117" s="19"/>
    </row>
    <row r="118" spans="1:18" x14ac:dyDescent="0.25">
      <c r="A118" s="19"/>
      <c r="B118" s="166"/>
      <c r="C118" s="167"/>
      <c r="D118" s="167"/>
      <c r="E118" s="32" t="s">
        <v>62</v>
      </c>
      <c r="F118" s="167"/>
      <c r="G118" s="169"/>
      <c r="H118" s="37" t="s">
        <v>62</v>
      </c>
      <c r="I118" s="169"/>
      <c r="J118" s="37" t="s">
        <v>62</v>
      </c>
      <c r="K118" s="37" t="s">
        <v>62</v>
      </c>
      <c r="L118" s="169"/>
      <c r="M118" s="37" t="s">
        <v>62</v>
      </c>
      <c r="N118" s="169"/>
      <c r="O118" s="37" t="s">
        <v>62</v>
      </c>
      <c r="P118" s="37" t="s">
        <v>62</v>
      </c>
      <c r="Q118" s="76" t="s">
        <v>62</v>
      </c>
      <c r="R118" s="19"/>
    </row>
    <row r="119" spans="1:18" x14ac:dyDescent="0.25">
      <c r="A119" s="19"/>
      <c r="B119" s="166"/>
      <c r="C119" s="167"/>
      <c r="D119" s="167"/>
      <c r="E119" s="32" t="s">
        <v>62</v>
      </c>
      <c r="F119" s="167"/>
      <c r="G119" s="169"/>
      <c r="H119" s="37" t="s">
        <v>62</v>
      </c>
      <c r="I119" s="169"/>
      <c r="J119" s="37" t="s">
        <v>62</v>
      </c>
      <c r="K119" s="37" t="s">
        <v>62</v>
      </c>
      <c r="L119" s="169"/>
      <c r="M119" s="37" t="s">
        <v>62</v>
      </c>
      <c r="N119" s="169"/>
      <c r="O119" s="37" t="s">
        <v>62</v>
      </c>
      <c r="P119" s="37" t="s">
        <v>62</v>
      </c>
      <c r="Q119" s="76" t="s">
        <v>62</v>
      </c>
      <c r="R119" s="19"/>
    </row>
    <row r="120" spans="1:18" x14ac:dyDescent="0.25">
      <c r="A120" s="19"/>
      <c r="B120" s="166"/>
      <c r="C120" s="167"/>
      <c r="D120" s="167"/>
      <c r="E120" s="32" t="s">
        <v>62</v>
      </c>
      <c r="F120" s="167"/>
      <c r="G120" s="169"/>
      <c r="H120" s="37" t="s">
        <v>62</v>
      </c>
      <c r="I120" s="169"/>
      <c r="J120" s="37" t="s">
        <v>62</v>
      </c>
      <c r="K120" s="37" t="s">
        <v>62</v>
      </c>
      <c r="L120" s="169"/>
      <c r="M120" s="37" t="s">
        <v>62</v>
      </c>
      <c r="N120" s="169"/>
      <c r="O120" s="37" t="s">
        <v>62</v>
      </c>
      <c r="P120" s="37" t="s">
        <v>62</v>
      </c>
      <c r="Q120" s="76" t="s">
        <v>62</v>
      </c>
      <c r="R120" s="19"/>
    </row>
    <row r="121" spans="1:18" x14ac:dyDescent="0.25">
      <c r="A121" s="19"/>
      <c r="B121" s="166"/>
      <c r="C121" s="167"/>
      <c r="D121" s="167"/>
      <c r="E121" s="32" t="s">
        <v>62</v>
      </c>
      <c r="F121" s="167"/>
      <c r="G121" s="169"/>
      <c r="H121" s="37" t="s">
        <v>62</v>
      </c>
      <c r="I121" s="169"/>
      <c r="J121" s="37" t="s">
        <v>62</v>
      </c>
      <c r="K121" s="37" t="s">
        <v>62</v>
      </c>
      <c r="L121" s="169"/>
      <c r="M121" s="37" t="s">
        <v>62</v>
      </c>
      <c r="N121" s="169"/>
      <c r="O121" s="37" t="s">
        <v>62</v>
      </c>
      <c r="P121" s="37" t="s">
        <v>62</v>
      </c>
      <c r="Q121" s="76" t="s">
        <v>62</v>
      </c>
      <c r="R121" s="19"/>
    </row>
    <row r="122" spans="1:18" x14ac:dyDescent="0.25">
      <c r="A122" s="19"/>
      <c r="B122" s="166"/>
      <c r="C122" s="167"/>
      <c r="D122" s="167"/>
      <c r="E122" s="32" t="s">
        <v>62</v>
      </c>
      <c r="F122" s="167"/>
      <c r="G122" s="169"/>
      <c r="H122" s="37" t="s">
        <v>62</v>
      </c>
      <c r="I122" s="169"/>
      <c r="J122" s="37" t="s">
        <v>62</v>
      </c>
      <c r="K122" s="37" t="s">
        <v>62</v>
      </c>
      <c r="L122" s="169"/>
      <c r="M122" s="37" t="s">
        <v>62</v>
      </c>
      <c r="N122" s="169"/>
      <c r="O122" s="37" t="s">
        <v>62</v>
      </c>
      <c r="P122" s="37" t="s">
        <v>62</v>
      </c>
      <c r="Q122" s="76" t="s">
        <v>62</v>
      </c>
      <c r="R122" s="19"/>
    </row>
    <row r="123" spans="1:18" x14ac:dyDescent="0.25">
      <c r="A123" s="19"/>
      <c r="B123" s="166"/>
      <c r="C123" s="170"/>
      <c r="D123" s="170"/>
      <c r="E123" s="32" t="s">
        <v>62</v>
      </c>
      <c r="F123" s="170"/>
      <c r="G123" s="171"/>
      <c r="H123" s="37" t="s">
        <v>62</v>
      </c>
      <c r="I123" s="171"/>
      <c r="J123" s="37" t="s">
        <v>62</v>
      </c>
      <c r="K123" s="37" t="s">
        <v>62</v>
      </c>
      <c r="L123" s="171"/>
      <c r="M123" s="37" t="s">
        <v>62</v>
      </c>
      <c r="N123" s="171"/>
      <c r="O123" s="37" t="s">
        <v>62</v>
      </c>
      <c r="P123" s="37" t="s">
        <v>62</v>
      </c>
      <c r="Q123" s="76" t="s">
        <v>62</v>
      </c>
      <c r="R123" s="19"/>
    </row>
    <row r="124" spans="1:18" ht="15.75" thickBot="1" x14ac:dyDescent="0.3">
      <c r="A124" s="19"/>
      <c r="B124" s="80" t="s">
        <v>43</v>
      </c>
      <c r="C124" s="35" t="s">
        <v>68</v>
      </c>
      <c r="D124" s="35"/>
      <c r="E124" s="32" t="s">
        <v>62</v>
      </c>
      <c r="F124" s="35"/>
      <c r="G124" s="36"/>
      <c r="H124" s="31" t="s">
        <v>62</v>
      </c>
      <c r="I124" s="36"/>
      <c r="J124" s="31" t="s">
        <v>62</v>
      </c>
      <c r="K124" s="31" t="s">
        <v>62</v>
      </c>
      <c r="L124" s="36"/>
      <c r="M124" s="31" t="s">
        <v>62</v>
      </c>
      <c r="N124" s="36"/>
      <c r="O124" s="31" t="s">
        <v>62</v>
      </c>
      <c r="P124" s="31" t="s">
        <v>62</v>
      </c>
      <c r="Q124" s="78" t="s">
        <v>62</v>
      </c>
      <c r="R124" s="19"/>
    </row>
    <row r="125" spans="1:18" ht="15.75" thickBot="1" x14ac:dyDescent="0.3">
      <c r="A125" s="19"/>
      <c r="B125" s="81"/>
      <c r="C125" s="72" t="s">
        <v>29</v>
      </c>
      <c r="D125" s="73"/>
      <c r="E125" s="73"/>
      <c r="F125" s="68">
        <v>700</v>
      </c>
      <c r="G125" s="69"/>
      <c r="H125" s="69"/>
      <c r="I125" s="69"/>
      <c r="J125" s="69"/>
      <c r="K125" s="71">
        <v>0.94285714285714284</v>
      </c>
      <c r="L125" s="69"/>
      <c r="M125" s="69"/>
      <c r="N125" s="69"/>
      <c r="O125" s="69"/>
      <c r="P125" s="71">
        <v>0.82857142857142863</v>
      </c>
      <c r="Q125" s="74">
        <v>0.86666666666666659</v>
      </c>
      <c r="R125" s="19"/>
    </row>
    <row r="126" spans="1:18" x14ac:dyDescent="0.25">
      <c r="A126" s="19"/>
      <c r="B126" s="172" t="s">
        <v>51</v>
      </c>
      <c r="C126" s="173" t="s">
        <v>60</v>
      </c>
      <c r="D126" s="173" t="s">
        <v>50</v>
      </c>
      <c r="E126" s="34" t="s">
        <v>59</v>
      </c>
      <c r="F126" s="174">
        <v>500</v>
      </c>
      <c r="G126" s="175" t="s">
        <v>9</v>
      </c>
      <c r="H126" s="33">
        <v>1</v>
      </c>
      <c r="I126" s="175" t="s">
        <v>13</v>
      </c>
      <c r="J126" s="33">
        <v>1</v>
      </c>
      <c r="K126" s="33">
        <v>1</v>
      </c>
      <c r="L126" s="175" t="s">
        <v>18</v>
      </c>
      <c r="M126" s="33">
        <v>1</v>
      </c>
      <c r="N126" s="175" t="s">
        <v>22</v>
      </c>
      <c r="O126" s="33">
        <v>1</v>
      </c>
      <c r="P126" s="33">
        <v>1</v>
      </c>
      <c r="Q126" s="85">
        <v>1</v>
      </c>
      <c r="R126" s="19"/>
    </row>
    <row r="127" spans="1:18" x14ac:dyDescent="0.25">
      <c r="A127" s="19"/>
      <c r="B127" s="166" t="s">
        <v>52</v>
      </c>
      <c r="C127" s="167" t="s">
        <v>61</v>
      </c>
      <c r="D127" s="167" t="s">
        <v>51</v>
      </c>
      <c r="E127" s="32" t="s">
        <v>60</v>
      </c>
      <c r="F127" s="168">
        <v>200</v>
      </c>
      <c r="G127" s="169" t="s">
        <v>39</v>
      </c>
      <c r="H127" s="31">
        <v>0.8</v>
      </c>
      <c r="I127" s="169" t="s">
        <v>14</v>
      </c>
      <c r="J127" s="31">
        <v>0.8</v>
      </c>
      <c r="K127" s="31">
        <v>0.8</v>
      </c>
      <c r="L127" s="169" t="s">
        <v>19</v>
      </c>
      <c r="M127" s="31">
        <v>0.4</v>
      </c>
      <c r="N127" s="169" t="s">
        <v>23</v>
      </c>
      <c r="O127" s="31">
        <v>0.4</v>
      </c>
      <c r="P127" s="31">
        <v>0.4</v>
      </c>
      <c r="Q127" s="78">
        <v>0.53333333333333333</v>
      </c>
      <c r="R127" s="19"/>
    </row>
    <row r="128" spans="1:18" x14ac:dyDescent="0.25">
      <c r="A128" s="19"/>
      <c r="B128" s="166"/>
      <c r="C128" s="167"/>
      <c r="D128" s="167"/>
      <c r="E128" s="32" t="s">
        <v>62</v>
      </c>
      <c r="F128" s="168"/>
      <c r="G128" s="169"/>
      <c r="H128" s="31" t="s">
        <v>62</v>
      </c>
      <c r="I128" s="169"/>
      <c r="J128" s="31" t="s">
        <v>62</v>
      </c>
      <c r="K128" s="31" t="s">
        <v>62</v>
      </c>
      <c r="L128" s="169"/>
      <c r="M128" s="31" t="s">
        <v>62</v>
      </c>
      <c r="N128" s="169"/>
      <c r="O128" s="31" t="s">
        <v>62</v>
      </c>
      <c r="P128" s="31" t="s">
        <v>62</v>
      </c>
      <c r="Q128" s="78" t="s">
        <v>62</v>
      </c>
      <c r="R128" s="19"/>
    </row>
    <row r="129" spans="1:18" x14ac:dyDescent="0.25">
      <c r="A129" s="19"/>
      <c r="B129" s="166"/>
      <c r="C129" s="167"/>
      <c r="D129" s="167"/>
      <c r="E129" s="32" t="s">
        <v>62</v>
      </c>
      <c r="F129" s="168"/>
      <c r="G129" s="169"/>
      <c r="H129" s="31" t="s">
        <v>62</v>
      </c>
      <c r="I129" s="169"/>
      <c r="J129" s="31" t="s">
        <v>62</v>
      </c>
      <c r="K129" s="31" t="s">
        <v>62</v>
      </c>
      <c r="L129" s="169"/>
      <c r="M129" s="31" t="s">
        <v>62</v>
      </c>
      <c r="N129" s="169"/>
      <c r="O129" s="31" t="s">
        <v>62</v>
      </c>
      <c r="P129" s="31" t="s">
        <v>62</v>
      </c>
      <c r="Q129" s="78" t="s">
        <v>62</v>
      </c>
      <c r="R129" s="19"/>
    </row>
    <row r="130" spans="1:18" x14ac:dyDescent="0.25">
      <c r="A130" s="19"/>
      <c r="B130" s="166"/>
      <c r="C130" s="167"/>
      <c r="D130" s="167"/>
      <c r="E130" s="32" t="s">
        <v>62</v>
      </c>
      <c r="F130" s="168"/>
      <c r="G130" s="169"/>
      <c r="H130" s="31" t="s">
        <v>62</v>
      </c>
      <c r="I130" s="169"/>
      <c r="J130" s="31" t="s">
        <v>62</v>
      </c>
      <c r="K130" s="31" t="s">
        <v>62</v>
      </c>
      <c r="L130" s="169"/>
      <c r="M130" s="31" t="s">
        <v>62</v>
      </c>
      <c r="N130" s="169"/>
      <c r="O130" s="31" t="s">
        <v>62</v>
      </c>
      <c r="P130" s="31" t="s">
        <v>62</v>
      </c>
      <c r="Q130" s="78" t="s">
        <v>62</v>
      </c>
      <c r="R130" s="19"/>
    </row>
    <row r="131" spans="1:18" x14ac:dyDescent="0.25">
      <c r="A131" s="19"/>
      <c r="B131" s="166"/>
      <c r="C131" s="167"/>
      <c r="D131" s="167"/>
      <c r="E131" s="32" t="s">
        <v>62</v>
      </c>
      <c r="F131" s="168"/>
      <c r="G131" s="169"/>
      <c r="H131" s="31" t="s">
        <v>62</v>
      </c>
      <c r="I131" s="169"/>
      <c r="J131" s="31" t="s">
        <v>62</v>
      </c>
      <c r="K131" s="31" t="s">
        <v>62</v>
      </c>
      <c r="L131" s="169"/>
      <c r="M131" s="31" t="s">
        <v>62</v>
      </c>
      <c r="N131" s="169"/>
      <c r="O131" s="31" t="s">
        <v>62</v>
      </c>
      <c r="P131" s="31" t="s">
        <v>62</v>
      </c>
      <c r="Q131" s="78" t="s">
        <v>62</v>
      </c>
      <c r="R131" s="19"/>
    </row>
    <row r="132" spans="1:18" x14ac:dyDescent="0.25">
      <c r="A132" s="19"/>
      <c r="B132" s="166"/>
      <c r="C132" s="167"/>
      <c r="D132" s="167"/>
      <c r="E132" s="32" t="s">
        <v>62</v>
      </c>
      <c r="F132" s="168"/>
      <c r="G132" s="169"/>
      <c r="H132" s="31" t="s">
        <v>62</v>
      </c>
      <c r="I132" s="169"/>
      <c r="J132" s="31" t="s">
        <v>62</v>
      </c>
      <c r="K132" s="31" t="s">
        <v>62</v>
      </c>
      <c r="L132" s="169"/>
      <c r="M132" s="31" t="s">
        <v>62</v>
      </c>
      <c r="N132" s="169"/>
      <c r="O132" s="31" t="s">
        <v>62</v>
      </c>
      <c r="P132" s="31" t="s">
        <v>62</v>
      </c>
      <c r="Q132" s="78" t="s">
        <v>62</v>
      </c>
      <c r="R132" s="19"/>
    </row>
    <row r="133" spans="1:18" x14ac:dyDescent="0.25">
      <c r="A133" s="19"/>
      <c r="B133" s="166"/>
      <c r="C133" s="167"/>
      <c r="D133" s="167"/>
      <c r="E133" s="32" t="s">
        <v>62</v>
      </c>
      <c r="F133" s="168"/>
      <c r="G133" s="169"/>
      <c r="H133" s="31" t="s">
        <v>62</v>
      </c>
      <c r="I133" s="169"/>
      <c r="J133" s="31" t="s">
        <v>62</v>
      </c>
      <c r="K133" s="31" t="s">
        <v>62</v>
      </c>
      <c r="L133" s="169"/>
      <c r="M133" s="31" t="s">
        <v>62</v>
      </c>
      <c r="N133" s="169"/>
      <c r="O133" s="31" t="s">
        <v>62</v>
      </c>
      <c r="P133" s="31" t="s">
        <v>62</v>
      </c>
      <c r="Q133" s="78" t="s">
        <v>62</v>
      </c>
      <c r="R133" s="19"/>
    </row>
    <row r="134" spans="1:18" x14ac:dyDescent="0.25">
      <c r="A134" s="19"/>
      <c r="B134" s="166"/>
      <c r="C134" s="167"/>
      <c r="D134" s="167"/>
      <c r="E134" s="32" t="s">
        <v>62</v>
      </c>
      <c r="F134" s="168"/>
      <c r="G134" s="169"/>
      <c r="H134" s="31" t="s">
        <v>62</v>
      </c>
      <c r="I134" s="169"/>
      <c r="J134" s="31" t="s">
        <v>62</v>
      </c>
      <c r="K134" s="31" t="s">
        <v>62</v>
      </c>
      <c r="L134" s="169"/>
      <c r="M134" s="31" t="s">
        <v>62</v>
      </c>
      <c r="N134" s="169"/>
      <c r="O134" s="31" t="s">
        <v>62</v>
      </c>
      <c r="P134" s="31" t="s">
        <v>62</v>
      </c>
      <c r="Q134" s="78" t="s">
        <v>62</v>
      </c>
      <c r="R134" s="19"/>
    </row>
    <row r="135" spans="1:18" x14ac:dyDescent="0.25">
      <c r="A135" s="19"/>
      <c r="B135" s="166"/>
      <c r="C135" s="167"/>
      <c r="D135" s="167"/>
      <c r="E135" s="32" t="s">
        <v>62</v>
      </c>
      <c r="F135" s="168"/>
      <c r="G135" s="169"/>
      <c r="H135" s="31" t="s">
        <v>62</v>
      </c>
      <c r="I135" s="169"/>
      <c r="J135" s="31" t="s">
        <v>62</v>
      </c>
      <c r="K135" s="31" t="s">
        <v>62</v>
      </c>
      <c r="L135" s="169"/>
      <c r="M135" s="31" t="s">
        <v>62</v>
      </c>
      <c r="N135" s="169"/>
      <c r="O135" s="31" t="s">
        <v>62</v>
      </c>
      <c r="P135" s="31" t="s">
        <v>62</v>
      </c>
      <c r="Q135" s="78" t="s">
        <v>62</v>
      </c>
      <c r="R135" s="19"/>
    </row>
    <row r="136" spans="1:18" x14ac:dyDescent="0.25">
      <c r="A136" s="19"/>
      <c r="B136" s="166"/>
      <c r="C136" s="167"/>
      <c r="D136" s="167"/>
      <c r="E136" s="32" t="s">
        <v>62</v>
      </c>
      <c r="F136" s="168"/>
      <c r="G136" s="169"/>
      <c r="H136" s="31" t="s">
        <v>62</v>
      </c>
      <c r="I136" s="169"/>
      <c r="J136" s="31" t="s">
        <v>62</v>
      </c>
      <c r="K136" s="31" t="s">
        <v>62</v>
      </c>
      <c r="L136" s="169"/>
      <c r="M136" s="31" t="s">
        <v>62</v>
      </c>
      <c r="N136" s="169"/>
      <c r="O136" s="31" t="s">
        <v>62</v>
      </c>
      <c r="P136" s="31" t="s">
        <v>62</v>
      </c>
      <c r="Q136" s="78" t="s">
        <v>62</v>
      </c>
      <c r="R136" s="19"/>
    </row>
    <row r="137" spans="1:18" x14ac:dyDescent="0.25">
      <c r="A137" s="19"/>
      <c r="B137" s="166"/>
      <c r="C137" s="167"/>
      <c r="D137" s="167"/>
      <c r="E137" s="32" t="s">
        <v>62</v>
      </c>
      <c r="F137" s="168"/>
      <c r="G137" s="169"/>
      <c r="H137" s="31" t="s">
        <v>62</v>
      </c>
      <c r="I137" s="169"/>
      <c r="J137" s="31" t="s">
        <v>62</v>
      </c>
      <c r="K137" s="31" t="s">
        <v>62</v>
      </c>
      <c r="L137" s="169"/>
      <c r="M137" s="31" t="s">
        <v>62</v>
      </c>
      <c r="N137" s="169"/>
      <c r="O137" s="31" t="s">
        <v>62</v>
      </c>
      <c r="P137" s="31" t="s">
        <v>62</v>
      </c>
      <c r="Q137" s="78" t="s">
        <v>62</v>
      </c>
      <c r="R137" s="19"/>
    </row>
    <row r="138" spans="1:18" x14ac:dyDescent="0.25">
      <c r="A138" s="19"/>
      <c r="B138" s="166"/>
      <c r="C138" s="167"/>
      <c r="D138" s="167"/>
      <c r="E138" s="32" t="s">
        <v>62</v>
      </c>
      <c r="F138" s="168"/>
      <c r="G138" s="169"/>
      <c r="H138" s="31" t="s">
        <v>62</v>
      </c>
      <c r="I138" s="169"/>
      <c r="J138" s="31" t="s">
        <v>62</v>
      </c>
      <c r="K138" s="31" t="s">
        <v>62</v>
      </c>
      <c r="L138" s="169"/>
      <c r="M138" s="31" t="s">
        <v>62</v>
      </c>
      <c r="N138" s="169"/>
      <c r="O138" s="31" t="s">
        <v>62</v>
      </c>
      <c r="P138" s="31" t="s">
        <v>62</v>
      </c>
      <c r="Q138" s="78" t="s">
        <v>62</v>
      </c>
      <c r="R138" s="19"/>
    </row>
    <row r="139" spans="1:18" x14ac:dyDescent="0.25">
      <c r="A139" s="19"/>
      <c r="B139" s="166"/>
      <c r="C139" s="167"/>
      <c r="D139" s="167"/>
      <c r="E139" s="32" t="s">
        <v>62</v>
      </c>
      <c r="F139" s="168"/>
      <c r="G139" s="169"/>
      <c r="H139" s="31" t="s">
        <v>62</v>
      </c>
      <c r="I139" s="169"/>
      <c r="J139" s="31" t="s">
        <v>62</v>
      </c>
      <c r="K139" s="31" t="s">
        <v>62</v>
      </c>
      <c r="L139" s="169"/>
      <c r="M139" s="31" t="s">
        <v>62</v>
      </c>
      <c r="N139" s="169"/>
      <c r="O139" s="31" t="s">
        <v>62</v>
      </c>
      <c r="P139" s="31" t="s">
        <v>62</v>
      </c>
      <c r="Q139" s="78" t="s">
        <v>62</v>
      </c>
      <c r="R139" s="19"/>
    </row>
    <row r="140" spans="1:18" x14ac:dyDescent="0.25">
      <c r="A140" s="19"/>
      <c r="B140" s="166"/>
      <c r="C140" s="167"/>
      <c r="D140" s="167"/>
      <c r="E140" s="32" t="s">
        <v>62</v>
      </c>
      <c r="F140" s="168"/>
      <c r="G140" s="169"/>
      <c r="H140" s="31" t="s">
        <v>62</v>
      </c>
      <c r="I140" s="169"/>
      <c r="J140" s="31" t="s">
        <v>62</v>
      </c>
      <c r="K140" s="31" t="s">
        <v>62</v>
      </c>
      <c r="L140" s="169"/>
      <c r="M140" s="31" t="s">
        <v>62</v>
      </c>
      <c r="N140" s="169"/>
      <c r="O140" s="31" t="s">
        <v>62</v>
      </c>
      <c r="P140" s="31" t="s">
        <v>62</v>
      </c>
      <c r="Q140" s="78" t="s">
        <v>62</v>
      </c>
      <c r="R140" s="19"/>
    </row>
    <row r="141" spans="1:18" x14ac:dyDescent="0.25">
      <c r="A141" s="19"/>
      <c r="B141" s="166"/>
      <c r="C141" s="167"/>
      <c r="D141" s="167"/>
      <c r="E141" s="32" t="s">
        <v>62</v>
      </c>
      <c r="F141" s="167"/>
      <c r="G141" s="169"/>
      <c r="H141" s="31" t="s">
        <v>62</v>
      </c>
      <c r="I141" s="169"/>
      <c r="J141" s="31" t="s">
        <v>62</v>
      </c>
      <c r="K141" s="31" t="s">
        <v>62</v>
      </c>
      <c r="L141" s="169"/>
      <c r="M141" s="31" t="s">
        <v>62</v>
      </c>
      <c r="N141" s="169"/>
      <c r="O141" s="31" t="s">
        <v>62</v>
      </c>
      <c r="P141" s="31" t="s">
        <v>62</v>
      </c>
      <c r="Q141" s="78" t="s">
        <v>62</v>
      </c>
      <c r="R141" s="19"/>
    </row>
    <row r="142" spans="1:18" x14ac:dyDescent="0.25">
      <c r="A142" s="19"/>
      <c r="B142" s="166"/>
      <c r="C142" s="167"/>
      <c r="D142" s="167"/>
      <c r="E142" s="32" t="s">
        <v>62</v>
      </c>
      <c r="F142" s="167"/>
      <c r="G142" s="169"/>
      <c r="H142" s="31" t="s">
        <v>62</v>
      </c>
      <c r="I142" s="169"/>
      <c r="J142" s="31" t="s">
        <v>62</v>
      </c>
      <c r="K142" s="31" t="s">
        <v>62</v>
      </c>
      <c r="L142" s="169"/>
      <c r="M142" s="31" t="s">
        <v>62</v>
      </c>
      <c r="N142" s="169"/>
      <c r="O142" s="31" t="s">
        <v>62</v>
      </c>
      <c r="P142" s="31" t="s">
        <v>62</v>
      </c>
      <c r="Q142" s="78" t="s">
        <v>62</v>
      </c>
      <c r="R142" s="19"/>
    </row>
    <row r="143" spans="1:18" x14ac:dyDescent="0.25">
      <c r="A143" s="19"/>
      <c r="B143" s="166"/>
      <c r="C143" s="167"/>
      <c r="D143" s="167"/>
      <c r="E143" s="32" t="s">
        <v>62</v>
      </c>
      <c r="F143" s="167"/>
      <c r="G143" s="169"/>
      <c r="H143" s="31" t="s">
        <v>62</v>
      </c>
      <c r="I143" s="169"/>
      <c r="J143" s="31" t="s">
        <v>62</v>
      </c>
      <c r="K143" s="31" t="s">
        <v>62</v>
      </c>
      <c r="L143" s="169"/>
      <c r="M143" s="31" t="s">
        <v>62</v>
      </c>
      <c r="N143" s="169"/>
      <c r="O143" s="31" t="s">
        <v>62</v>
      </c>
      <c r="P143" s="31" t="s">
        <v>62</v>
      </c>
      <c r="Q143" s="78" t="s">
        <v>62</v>
      </c>
      <c r="R143" s="19"/>
    </row>
    <row r="144" spans="1:18" x14ac:dyDescent="0.25">
      <c r="A144" s="19"/>
      <c r="B144" s="166"/>
      <c r="C144" s="167"/>
      <c r="D144" s="167"/>
      <c r="E144" s="32" t="s">
        <v>62</v>
      </c>
      <c r="F144" s="167"/>
      <c r="G144" s="169"/>
      <c r="H144" s="31" t="s">
        <v>62</v>
      </c>
      <c r="I144" s="169"/>
      <c r="J144" s="31" t="s">
        <v>62</v>
      </c>
      <c r="K144" s="31" t="s">
        <v>62</v>
      </c>
      <c r="L144" s="169"/>
      <c r="M144" s="31" t="s">
        <v>62</v>
      </c>
      <c r="N144" s="169"/>
      <c r="O144" s="31" t="s">
        <v>62</v>
      </c>
      <c r="P144" s="31" t="s">
        <v>62</v>
      </c>
      <c r="Q144" s="78" t="s">
        <v>62</v>
      </c>
      <c r="R144" s="19"/>
    </row>
    <row r="145" spans="1:18" x14ac:dyDescent="0.25">
      <c r="A145" s="19"/>
      <c r="B145" s="166"/>
      <c r="C145" s="167"/>
      <c r="D145" s="167"/>
      <c r="E145" s="32" t="s">
        <v>62</v>
      </c>
      <c r="F145" s="167"/>
      <c r="G145" s="169"/>
      <c r="H145" s="31" t="s">
        <v>62</v>
      </c>
      <c r="I145" s="169"/>
      <c r="J145" s="31" t="s">
        <v>62</v>
      </c>
      <c r="K145" s="31" t="s">
        <v>62</v>
      </c>
      <c r="L145" s="169"/>
      <c r="M145" s="31" t="s">
        <v>62</v>
      </c>
      <c r="N145" s="169"/>
      <c r="O145" s="31" t="s">
        <v>62</v>
      </c>
      <c r="P145" s="31" t="s">
        <v>62</v>
      </c>
      <c r="Q145" s="78" t="s">
        <v>62</v>
      </c>
      <c r="R145" s="19"/>
    </row>
    <row r="146" spans="1:18" x14ac:dyDescent="0.25">
      <c r="A146" s="19"/>
      <c r="B146" s="166"/>
      <c r="C146" s="167"/>
      <c r="D146" s="167"/>
      <c r="E146" s="32" t="s">
        <v>62</v>
      </c>
      <c r="F146" s="167"/>
      <c r="G146" s="169"/>
      <c r="H146" s="31" t="s">
        <v>62</v>
      </c>
      <c r="I146" s="169"/>
      <c r="J146" s="31" t="s">
        <v>62</v>
      </c>
      <c r="K146" s="31" t="s">
        <v>62</v>
      </c>
      <c r="L146" s="169"/>
      <c r="M146" s="31" t="s">
        <v>62</v>
      </c>
      <c r="N146" s="169"/>
      <c r="O146" s="31" t="s">
        <v>62</v>
      </c>
      <c r="P146" s="31" t="s">
        <v>62</v>
      </c>
      <c r="Q146" s="78" t="s">
        <v>62</v>
      </c>
      <c r="R146" s="19"/>
    </row>
    <row r="147" spans="1:18" x14ac:dyDescent="0.25">
      <c r="A147" s="19"/>
      <c r="B147" s="166"/>
      <c r="C147" s="167"/>
      <c r="D147" s="167"/>
      <c r="E147" s="32" t="s">
        <v>62</v>
      </c>
      <c r="F147" s="167"/>
      <c r="G147" s="169"/>
      <c r="H147" s="31" t="s">
        <v>62</v>
      </c>
      <c r="I147" s="169"/>
      <c r="J147" s="31" t="s">
        <v>62</v>
      </c>
      <c r="K147" s="31" t="s">
        <v>62</v>
      </c>
      <c r="L147" s="169"/>
      <c r="M147" s="31" t="s">
        <v>62</v>
      </c>
      <c r="N147" s="169"/>
      <c r="O147" s="31" t="s">
        <v>62</v>
      </c>
      <c r="P147" s="31" t="s">
        <v>62</v>
      </c>
      <c r="Q147" s="78" t="s">
        <v>62</v>
      </c>
      <c r="R147" s="19"/>
    </row>
    <row r="148" spans="1:18" x14ac:dyDescent="0.25">
      <c r="A148" s="19"/>
      <c r="B148" s="166"/>
      <c r="C148" s="167"/>
      <c r="D148" s="167"/>
      <c r="E148" s="32" t="s">
        <v>62</v>
      </c>
      <c r="F148" s="167"/>
      <c r="G148" s="169"/>
      <c r="H148" s="31" t="s">
        <v>62</v>
      </c>
      <c r="I148" s="169"/>
      <c r="J148" s="31" t="s">
        <v>62</v>
      </c>
      <c r="K148" s="31" t="s">
        <v>62</v>
      </c>
      <c r="L148" s="169"/>
      <c r="M148" s="31" t="s">
        <v>62</v>
      </c>
      <c r="N148" s="169"/>
      <c r="O148" s="31" t="s">
        <v>62</v>
      </c>
      <c r="P148" s="31" t="s">
        <v>62</v>
      </c>
      <c r="Q148" s="78" t="s">
        <v>62</v>
      </c>
      <c r="R148" s="19"/>
    </row>
    <row r="149" spans="1:18" x14ac:dyDescent="0.25">
      <c r="A149" s="19"/>
      <c r="B149" s="166"/>
      <c r="C149" s="167"/>
      <c r="D149" s="167"/>
      <c r="E149" s="32" t="s">
        <v>62</v>
      </c>
      <c r="F149" s="167"/>
      <c r="G149" s="169"/>
      <c r="H149" s="31" t="s">
        <v>62</v>
      </c>
      <c r="I149" s="169"/>
      <c r="J149" s="31" t="s">
        <v>62</v>
      </c>
      <c r="K149" s="31" t="s">
        <v>62</v>
      </c>
      <c r="L149" s="169"/>
      <c r="M149" s="31" t="s">
        <v>62</v>
      </c>
      <c r="N149" s="169"/>
      <c r="O149" s="31" t="s">
        <v>62</v>
      </c>
      <c r="P149" s="31" t="s">
        <v>62</v>
      </c>
      <c r="Q149" s="78" t="s">
        <v>62</v>
      </c>
      <c r="R149" s="19"/>
    </row>
    <row r="150" spans="1:18" x14ac:dyDescent="0.25">
      <c r="A150" s="19"/>
      <c r="B150" s="166"/>
      <c r="C150" s="167"/>
      <c r="D150" s="167"/>
      <c r="E150" s="32" t="s">
        <v>62</v>
      </c>
      <c r="F150" s="167"/>
      <c r="G150" s="169"/>
      <c r="H150" s="31" t="s">
        <v>62</v>
      </c>
      <c r="I150" s="169"/>
      <c r="J150" s="31" t="s">
        <v>62</v>
      </c>
      <c r="K150" s="31" t="s">
        <v>62</v>
      </c>
      <c r="L150" s="169"/>
      <c r="M150" s="31" t="s">
        <v>62</v>
      </c>
      <c r="N150" s="169"/>
      <c r="O150" s="31" t="s">
        <v>62</v>
      </c>
      <c r="P150" s="31" t="s">
        <v>62</v>
      </c>
      <c r="Q150" s="78" t="s">
        <v>62</v>
      </c>
      <c r="R150" s="19"/>
    </row>
    <row r="151" spans="1:18" x14ac:dyDescent="0.25">
      <c r="A151" s="19"/>
      <c r="B151" s="166"/>
      <c r="C151" s="167"/>
      <c r="D151" s="167"/>
      <c r="E151" s="32" t="s">
        <v>62</v>
      </c>
      <c r="F151" s="167"/>
      <c r="G151" s="169"/>
      <c r="H151" s="31" t="s">
        <v>62</v>
      </c>
      <c r="I151" s="169"/>
      <c r="J151" s="31" t="s">
        <v>62</v>
      </c>
      <c r="K151" s="31" t="s">
        <v>62</v>
      </c>
      <c r="L151" s="169"/>
      <c r="M151" s="31" t="s">
        <v>62</v>
      </c>
      <c r="N151" s="169"/>
      <c r="O151" s="31" t="s">
        <v>62</v>
      </c>
      <c r="P151" s="31" t="s">
        <v>62</v>
      </c>
      <c r="Q151" s="78" t="s">
        <v>62</v>
      </c>
      <c r="R151" s="19"/>
    </row>
    <row r="152" spans="1:18" x14ac:dyDescent="0.25">
      <c r="A152" s="19"/>
      <c r="B152" s="166"/>
      <c r="C152" s="167"/>
      <c r="D152" s="167"/>
      <c r="E152" s="32" t="s">
        <v>62</v>
      </c>
      <c r="F152" s="167"/>
      <c r="G152" s="169"/>
      <c r="H152" s="31" t="s">
        <v>62</v>
      </c>
      <c r="I152" s="169"/>
      <c r="J152" s="31" t="s">
        <v>62</v>
      </c>
      <c r="K152" s="31" t="s">
        <v>62</v>
      </c>
      <c r="L152" s="169"/>
      <c r="M152" s="31" t="s">
        <v>62</v>
      </c>
      <c r="N152" s="169"/>
      <c r="O152" s="31" t="s">
        <v>62</v>
      </c>
      <c r="P152" s="31" t="s">
        <v>62</v>
      </c>
      <c r="Q152" s="78" t="s">
        <v>62</v>
      </c>
      <c r="R152" s="19"/>
    </row>
    <row r="153" spans="1:18" x14ac:dyDescent="0.25">
      <c r="A153" s="19"/>
      <c r="B153" s="166"/>
      <c r="C153" s="167"/>
      <c r="D153" s="167"/>
      <c r="E153" s="32" t="s">
        <v>62</v>
      </c>
      <c r="F153" s="167"/>
      <c r="G153" s="169"/>
      <c r="H153" s="31" t="s">
        <v>62</v>
      </c>
      <c r="I153" s="169"/>
      <c r="J153" s="31" t="s">
        <v>62</v>
      </c>
      <c r="K153" s="31" t="s">
        <v>62</v>
      </c>
      <c r="L153" s="169"/>
      <c r="M153" s="31" t="s">
        <v>62</v>
      </c>
      <c r="N153" s="169"/>
      <c r="O153" s="31" t="s">
        <v>62</v>
      </c>
      <c r="P153" s="31" t="s">
        <v>62</v>
      </c>
      <c r="Q153" s="78" t="s">
        <v>62</v>
      </c>
      <c r="R153" s="19"/>
    </row>
    <row r="154" spans="1:18" x14ac:dyDescent="0.25">
      <c r="A154" s="19"/>
      <c r="B154" s="166"/>
      <c r="C154" s="167"/>
      <c r="D154" s="167"/>
      <c r="E154" s="32" t="s">
        <v>62</v>
      </c>
      <c r="F154" s="167"/>
      <c r="G154" s="169"/>
      <c r="H154" s="31" t="s">
        <v>62</v>
      </c>
      <c r="I154" s="169"/>
      <c r="J154" s="31" t="s">
        <v>62</v>
      </c>
      <c r="K154" s="31" t="s">
        <v>62</v>
      </c>
      <c r="L154" s="169"/>
      <c r="M154" s="31" t="s">
        <v>62</v>
      </c>
      <c r="N154" s="169"/>
      <c r="O154" s="31" t="s">
        <v>62</v>
      </c>
      <c r="P154" s="31" t="s">
        <v>62</v>
      </c>
      <c r="Q154" s="78" t="s">
        <v>62</v>
      </c>
      <c r="R154" s="19"/>
    </row>
    <row r="155" spans="1:18" x14ac:dyDescent="0.25">
      <c r="A155" s="19"/>
      <c r="B155" s="166"/>
      <c r="C155" s="170"/>
      <c r="D155" s="170"/>
      <c r="E155" s="32" t="s">
        <v>62</v>
      </c>
      <c r="F155" s="170"/>
      <c r="G155" s="171"/>
      <c r="H155" s="30" t="s">
        <v>62</v>
      </c>
      <c r="I155" s="171"/>
      <c r="J155" s="30" t="s">
        <v>62</v>
      </c>
      <c r="K155" s="30" t="s">
        <v>62</v>
      </c>
      <c r="L155" s="171"/>
      <c r="M155" s="30" t="s">
        <v>62</v>
      </c>
      <c r="N155" s="171"/>
      <c r="O155" s="30" t="s">
        <v>62</v>
      </c>
      <c r="P155" s="30" t="s">
        <v>62</v>
      </c>
      <c r="Q155" s="79" t="s">
        <v>62</v>
      </c>
      <c r="R155" s="19"/>
    </row>
    <row r="156" spans="1:18" ht="15.75" thickBot="1" x14ac:dyDescent="0.3">
      <c r="A156" s="19"/>
      <c r="B156" s="86" t="s">
        <v>43</v>
      </c>
      <c r="C156" s="87" t="s">
        <v>68</v>
      </c>
      <c r="D156" s="87"/>
      <c r="E156" s="88" t="s">
        <v>62</v>
      </c>
      <c r="F156" s="87"/>
      <c r="G156" s="89"/>
      <c r="H156" s="90" t="s">
        <v>62</v>
      </c>
      <c r="I156" s="89"/>
      <c r="J156" s="90" t="s">
        <v>62</v>
      </c>
      <c r="K156" s="90" t="s">
        <v>62</v>
      </c>
      <c r="L156" s="89"/>
      <c r="M156" s="90" t="s">
        <v>62</v>
      </c>
      <c r="N156" s="89"/>
      <c r="O156" s="90" t="s">
        <v>62</v>
      </c>
      <c r="P156" s="90" t="s">
        <v>62</v>
      </c>
      <c r="Q156" s="91" t="s">
        <v>62</v>
      </c>
      <c r="R156" s="19"/>
    </row>
    <row r="157" spans="1:18" x14ac:dyDescent="0.25">
      <c r="A157" s="19"/>
      <c r="B157" s="19"/>
      <c r="C157" s="19"/>
      <c r="D157" s="19"/>
      <c r="E157" s="19"/>
      <c r="F157" s="19"/>
      <c r="G157" s="21"/>
      <c r="H157" s="22"/>
      <c r="I157" s="21"/>
      <c r="J157" s="22"/>
      <c r="K157" s="22"/>
      <c r="L157" s="21"/>
      <c r="M157" s="22"/>
      <c r="N157" s="21"/>
      <c r="O157" s="22"/>
      <c r="P157" s="22"/>
      <c r="Q157" s="22"/>
      <c r="R157" s="19"/>
    </row>
    <row r="158" spans="1:18" x14ac:dyDescent="0.25">
      <c r="A158" s="19"/>
      <c r="B158" s="19"/>
      <c r="C158" s="19" t="s">
        <v>69</v>
      </c>
      <c r="D158" s="19"/>
      <c r="E158" s="19"/>
      <c r="F158" s="19"/>
      <c r="G158" s="21"/>
      <c r="H158" s="22"/>
      <c r="I158" s="21"/>
      <c r="J158" s="22"/>
      <c r="K158" s="22"/>
      <c r="L158" s="21"/>
      <c r="M158" s="22"/>
      <c r="N158" s="21"/>
      <c r="O158" s="22"/>
      <c r="P158" s="22"/>
      <c r="Q158" s="22"/>
      <c r="R158" s="19"/>
    </row>
    <row r="159" spans="1:18" x14ac:dyDescent="0.25">
      <c r="A159" s="19"/>
      <c r="B159" s="19"/>
      <c r="C159" s="23" t="s">
        <v>70</v>
      </c>
      <c r="D159" s="19"/>
      <c r="E159" s="19"/>
      <c r="F159" s="19"/>
      <c r="G159" s="21"/>
      <c r="H159" s="22"/>
      <c r="I159" s="21"/>
      <c r="J159" s="22"/>
      <c r="K159" s="22"/>
      <c r="L159" s="21"/>
      <c r="M159" s="22"/>
      <c r="N159" s="21"/>
      <c r="O159" s="22"/>
      <c r="P159" s="22"/>
      <c r="Q159" s="22"/>
      <c r="R159" s="19"/>
    </row>
    <row r="160" spans="1:18" x14ac:dyDescent="0.25">
      <c r="A160" s="19"/>
      <c r="B160" s="19"/>
      <c r="C160" s="19" t="s">
        <v>72</v>
      </c>
      <c r="D160" s="19"/>
      <c r="E160" s="19"/>
      <c r="F160" s="19"/>
      <c r="G160" s="21"/>
      <c r="H160" s="22"/>
      <c r="I160" s="21"/>
      <c r="J160" s="22"/>
      <c r="K160" s="22"/>
      <c r="L160" s="21"/>
      <c r="M160" s="22"/>
      <c r="N160" s="21"/>
      <c r="O160" s="22"/>
      <c r="P160" s="22"/>
      <c r="Q160" s="22"/>
    </row>
    <row r="161" spans="1:18" x14ac:dyDescent="0.25">
      <c r="A161" s="19"/>
      <c r="B161" s="19"/>
      <c r="C161" s="24"/>
      <c r="D161" s="19"/>
      <c r="E161" s="19"/>
      <c r="F161" s="19"/>
      <c r="G161" s="21"/>
      <c r="H161" s="22"/>
      <c r="I161" s="21"/>
      <c r="J161" s="22"/>
      <c r="K161" s="22"/>
      <c r="L161" s="21"/>
      <c r="M161" s="22"/>
      <c r="N161" s="21"/>
      <c r="O161" s="22"/>
      <c r="P161" s="22"/>
      <c r="Q161" s="22"/>
      <c r="R161" s="19"/>
    </row>
    <row r="162" spans="1:18" x14ac:dyDescent="0.25">
      <c r="A162" s="19"/>
      <c r="B162" s="19"/>
      <c r="C162" s="19" t="s">
        <v>71</v>
      </c>
      <c r="D162" s="19"/>
      <c r="E162" s="19"/>
      <c r="F162" s="19"/>
      <c r="G162" s="21"/>
      <c r="H162" s="22"/>
      <c r="I162" s="21"/>
      <c r="J162" s="22"/>
      <c r="K162" s="22"/>
      <c r="L162" s="21"/>
      <c r="M162" s="22"/>
      <c r="N162" s="21"/>
      <c r="O162" s="22"/>
      <c r="P162" s="22"/>
      <c r="Q162" s="22"/>
      <c r="R162" s="19"/>
    </row>
    <row r="163" spans="1:18" ht="15" customHeight="1" x14ac:dyDescent="0.25">
      <c r="A163" s="19"/>
      <c r="B163" s="19"/>
      <c r="C163" s="197" t="s">
        <v>73</v>
      </c>
      <c r="D163" s="197"/>
      <c r="E163" s="197"/>
      <c r="F163" s="19"/>
      <c r="G163" s="21"/>
      <c r="H163" s="22"/>
      <c r="I163" s="21"/>
      <c r="J163" s="22"/>
      <c r="K163" s="22"/>
      <c r="L163" s="21"/>
      <c r="M163" s="22"/>
      <c r="N163" s="21"/>
      <c r="O163" s="22"/>
      <c r="P163" s="22"/>
      <c r="Q163" s="22"/>
      <c r="R163" s="19"/>
    </row>
    <row r="164" spans="1:18" x14ac:dyDescent="0.25">
      <c r="A164" s="19"/>
      <c r="B164" s="19"/>
      <c r="C164" s="197"/>
      <c r="D164" s="197"/>
      <c r="E164" s="197"/>
      <c r="F164" s="19"/>
      <c r="G164" s="21"/>
      <c r="H164" s="22"/>
      <c r="I164" s="21"/>
      <c r="J164" s="22"/>
      <c r="K164" s="22"/>
      <c r="L164" s="21"/>
      <c r="M164" s="22"/>
      <c r="N164" s="21"/>
      <c r="O164" s="22"/>
      <c r="P164" s="22"/>
      <c r="Q164" s="22"/>
      <c r="R164" s="19"/>
    </row>
    <row r="165" spans="1:18" x14ac:dyDescent="0.25">
      <c r="A165" s="19"/>
      <c r="B165" s="19"/>
      <c r="C165" s="197"/>
      <c r="D165" s="197"/>
      <c r="E165" s="197"/>
      <c r="F165" s="19"/>
      <c r="G165" s="21"/>
      <c r="H165" s="22"/>
      <c r="I165" s="21"/>
      <c r="J165" s="22"/>
      <c r="K165" s="22"/>
      <c r="L165" s="21"/>
      <c r="M165" s="22"/>
      <c r="N165" s="21"/>
      <c r="O165" s="22"/>
      <c r="P165" s="22"/>
      <c r="Q165" s="22"/>
      <c r="R165" s="19"/>
    </row>
    <row r="166" spans="1:18" x14ac:dyDescent="0.25">
      <c r="A166" s="19"/>
      <c r="B166" s="19"/>
      <c r="C166" s="25"/>
      <c r="D166" s="26"/>
      <c r="E166" s="26"/>
      <c r="F166" s="19"/>
      <c r="G166" s="21"/>
      <c r="H166" s="22"/>
      <c r="I166" s="21"/>
      <c r="J166" s="22"/>
      <c r="K166" s="22"/>
      <c r="L166" s="21"/>
      <c r="M166" s="22"/>
      <c r="N166" s="21"/>
      <c r="O166" s="22"/>
      <c r="P166" s="22"/>
      <c r="Q166" s="22"/>
      <c r="R166" s="19"/>
    </row>
    <row r="167" spans="1:18" x14ac:dyDescent="0.25">
      <c r="A167" s="19"/>
      <c r="B167" s="19"/>
      <c r="D167" s="26"/>
      <c r="E167" s="26"/>
      <c r="F167" s="19"/>
      <c r="G167" s="21"/>
      <c r="H167" s="22"/>
      <c r="I167" s="21"/>
      <c r="J167" s="22"/>
      <c r="K167" s="22"/>
      <c r="L167" s="21"/>
      <c r="M167" s="22"/>
      <c r="N167" s="21"/>
      <c r="O167" s="22"/>
      <c r="P167" s="22"/>
      <c r="Q167" s="22"/>
      <c r="R167" s="19"/>
    </row>
    <row r="168" spans="1:18" x14ac:dyDescent="0.25">
      <c r="A168" s="19"/>
      <c r="B168" s="19"/>
      <c r="C168" s="19"/>
      <c r="D168" s="19"/>
      <c r="E168" s="19"/>
      <c r="F168" s="19"/>
      <c r="G168" s="21"/>
      <c r="H168" s="22"/>
      <c r="I168" s="21"/>
      <c r="J168" s="22"/>
      <c r="K168" s="22"/>
      <c r="L168" s="21"/>
      <c r="M168" s="22"/>
      <c r="N168" s="21"/>
      <c r="O168" s="22"/>
      <c r="P168" s="22"/>
      <c r="Q168" s="22"/>
      <c r="R168" s="19"/>
    </row>
    <row r="169" spans="1:18" x14ac:dyDescent="0.25">
      <c r="A169" s="19"/>
      <c r="B169" s="19"/>
      <c r="C169" s="19"/>
      <c r="D169" s="19"/>
      <c r="E169" s="19"/>
      <c r="F169" s="19"/>
      <c r="G169" s="21"/>
      <c r="H169" s="22"/>
      <c r="I169" s="21"/>
      <c r="J169" s="22"/>
      <c r="K169" s="22"/>
      <c r="L169" s="21"/>
      <c r="M169" s="22"/>
      <c r="N169" s="21"/>
      <c r="O169" s="22"/>
      <c r="P169" s="22"/>
      <c r="Q169" s="22"/>
      <c r="R169" s="19"/>
    </row>
    <row r="170" spans="1:18" x14ac:dyDescent="0.25">
      <c r="A170" s="19"/>
      <c r="B170" s="19"/>
      <c r="C170" s="19"/>
      <c r="D170" s="19"/>
      <c r="E170" s="19"/>
      <c r="F170" s="19"/>
      <c r="G170" s="21"/>
      <c r="H170" s="22"/>
      <c r="I170" s="21"/>
      <c r="J170" s="22"/>
      <c r="K170" s="22"/>
      <c r="L170" s="21"/>
      <c r="M170" s="22"/>
      <c r="N170" s="21"/>
      <c r="O170" s="22"/>
      <c r="P170" s="22"/>
      <c r="Q170" s="22"/>
      <c r="R170" s="19"/>
    </row>
    <row r="171" spans="1:18" x14ac:dyDescent="0.25">
      <c r="A171" s="19"/>
      <c r="B171" s="19"/>
      <c r="C171" s="19"/>
      <c r="D171" s="19"/>
      <c r="E171" s="19"/>
      <c r="F171" s="19"/>
      <c r="G171" s="21"/>
      <c r="H171" s="22"/>
      <c r="I171" s="21"/>
      <c r="J171" s="22"/>
      <c r="K171" s="22"/>
      <c r="L171" s="21"/>
      <c r="M171" s="22"/>
      <c r="N171" s="21"/>
      <c r="O171" s="22"/>
      <c r="P171" s="22"/>
      <c r="Q171" s="22"/>
      <c r="R171" s="19"/>
    </row>
    <row r="172" spans="1:18" x14ac:dyDescent="0.25">
      <c r="A172" s="19"/>
      <c r="B172" s="19"/>
      <c r="C172" s="19"/>
      <c r="D172" s="19"/>
      <c r="E172" s="19"/>
      <c r="F172" s="19"/>
      <c r="G172" s="21"/>
      <c r="H172" s="22"/>
      <c r="I172" s="21"/>
      <c r="J172" s="22"/>
      <c r="K172" s="22"/>
      <c r="L172" s="21"/>
      <c r="M172" s="22"/>
      <c r="N172" s="21"/>
      <c r="O172" s="22"/>
      <c r="P172" s="22"/>
      <c r="Q172" s="22"/>
      <c r="R172" s="19"/>
    </row>
    <row r="173" spans="1:18" x14ac:dyDescent="0.25">
      <c r="A173" s="19"/>
      <c r="B173" s="19"/>
      <c r="C173" s="19"/>
      <c r="D173" s="19"/>
      <c r="E173" s="19"/>
      <c r="F173" s="19"/>
      <c r="G173" s="21"/>
      <c r="H173" s="22"/>
      <c r="I173" s="21"/>
      <c r="J173" s="22"/>
      <c r="K173" s="22"/>
      <c r="L173" s="21"/>
      <c r="M173" s="22"/>
      <c r="N173" s="21"/>
      <c r="O173" s="22"/>
      <c r="P173" s="22"/>
      <c r="Q173" s="22"/>
      <c r="R173" s="19"/>
    </row>
    <row r="174" spans="1:18" x14ac:dyDescent="0.25">
      <c r="A174" s="19"/>
      <c r="B174" s="19"/>
      <c r="C174" s="19"/>
      <c r="D174" s="19"/>
      <c r="E174" s="19"/>
      <c r="F174" s="19"/>
      <c r="G174" s="21"/>
      <c r="H174" s="22"/>
      <c r="I174" s="21"/>
      <c r="J174" s="22"/>
      <c r="K174" s="22"/>
      <c r="L174" s="21"/>
      <c r="M174" s="22"/>
      <c r="N174" s="21"/>
      <c r="O174" s="22"/>
      <c r="P174" s="22"/>
      <c r="Q174" s="22"/>
      <c r="R174" s="19"/>
    </row>
    <row r="175" spans="1:18" x14ac:dyDescent="0.25">
      <c r="A175" s="19"/>
      <c r="B175" s="19"/>
      <c r="C175" s="26"/>
      <c r="D175" s="19"/>
      <c r="E175" s="19"/>
      <c r="F175" s="19"/>
      <c r="G175" s="21"/>
      <c r="H175" s="22"/>
      <c r="I175" s="21"/>
      <c r="J175" s="22"/>
      <c r="K175" s="22"/>
      <c r="L175" s="21"/>
      <c r="M175" s="22"/>
      <c r="N175" s="21"/>
      <c r="O175" s="22"/>
      <c r="P175" s="22"/>
      <c r="Q175" s="22"/>
      <c r="R175" s="19"/>
    </row>
    <row r="176" spans="1:18" x14ac:dyDescent="0.25">
      <c r="A176" s="19"/>
      <c r="B176" s="19"/>
      <c r="C176" s="27"/>
      <c r="D176" s="19"/>
      <c r="E176" s="19"/>
      <c r="F176" s="19"/>
      <c r="G176" s="21"/>
      <c r="H176" s="22"/>
      <c r="I176" s="21"/>
      <c r="J176" s="22"/>
      <c r="K176" s="22"/>
      <c r="L176" s="21"/>
      <c r="M176" s="22"/>
      <c r="N176" s="21"/>
      <c r="O176" s="22"/>
      <c r="P176" s="22"/>
      <c r="Q176" s="22"/>
      <c r="R176" s="19"/>
    </row>
    <row r="177" spans="1:18" x14ac:dyDescent="0.25">
      <c r="A177" s="19"/>
      <c r="B177" s="19"/>
      <c r="D177" s="19"/>
      <c r="E177" s="19"/>
      <c r="F177" s="19"/>
      <c r="G177" s="21"/>
      <c r="H177" s="22"/>
      <c r="I177" s="21"/>
      <c r="J177" s="22"/>
      <c r="K177" s="22"/>
      <c r="L177" s="21"/>
      <c r="M177" s="22"/>
      <c r="N177" s="21"/>
      <c r="O177" s="22"/>
      <c r="P177" s="22"/>
      <c r="Q177" s="22"/>
      <c r="R177" s="19"/>
    </row>
    <row r="178" spans="1:18" x14ac:dyDescent="0.25">
      <c r="A178" s="19"/>
      <c r="B178" s="19"/>
      <c r="C178" s="19"/>
      <c r="D178" s="19"/>
      <c r="E178" s="19"/>
      <c r="F178" s="19"/>
      <c r="G178" s="21"/>
      <c r="H178" s="22"/>
      <c r="I178" s="21"/>
      <c r="J178" s="22"/>
      <c r="K178" s="22"/>
      <c r="L178" s="21"/>
      <c r="M178" s="22"/>
      <c r="N178" s="21"/>
      <c r="O178" s="22"/>
      <c r="P178" s="22"/>
      <c r="Q178" s="22"/>
      <c r="R178" s="19"/>
    </row>
    <row r="179" spans="1:18" x14ac:dyDescent="0.25">
      <c r="A179" s="19"/>
      <c r="B179" s="19"/>
      <c r="C179" s="19"/>
      <c r="D179" s="19"/>
      <c r="E179" s="19"/>
      <c r="F179" s="19"/>
      <c r="G179" s="21"/>
      <c r="H179" s="22"/>
      <c r="I179" s="21"/>
      <c r="J179" s="22"/>
      <c r="K179" s="22"/>
      <c r="L179" s="21"/>
      <c r="M179" s="22"/>
      <c r="N179" s="21"/>
      <c r="O179" s="22"/>
      <c r="P179" s="22"/>
      <c r="Q179" s="22"/>
      <c r="R179" s="19"/>
    </row>
  </sheetData>
  <sheetProtection algorithmName="SHA-512" hashValue="itpck8PGQ7j8YsdS3aspwyLvar63pZEtpV9v32mVZn2QnpnbMz+qenqz5PcRkdBMyQfw4g3+3uXzdO3o7Xwo9g==" saltValue="v+RSLb/yHG+WxgEFOYuNYw==" spinCount="100000" sheet="1" objects="1" scenarios="1"/>
  <mergeCells count="3">
    <mergeCell ref="B12:D12"/>
    <mergeCell ref="B19:E19"/>
    <mergeCell ref="C163:E165"/>
  </mergeCells>
  <dataValidations count="4">
    <dataValidation type="list" allowBlank="1" showInputMessage="1" showErrorMessage="1" sqref="N30:N60 N94:N124 N62:N92 N126:N156" xr:uid="{FA9E8C7E-04AB-455B-9817-1691912035B0}">
      <formula1>Randopsluiting</formula1>
    </dataValidation>
    <dataValidation type="list" allowBlank="1" showInputMessage="1" showErrorMessage="1" sqref="L30:L60 L94:L124 L62:L92 L126:L156" xr:uid="{AB4AD149-F71B-48F2-9AEC-E5482D0E311B}">
      <formula1>Doorkruisingen</formula1>
    </dataValidation>
    <dataValidation type="list" allowBlank="1" showInputMessage="1" showErrorMessage="1" sqref="I30:I60 I94:I124 I62:I92 I126:I156" xr:uid="{5B40ADFD-5F6B-45D1-B0D1-8EF18D13AE88}">
      <formula1>Toegankelijkheid_verbinding</formula1>
    </dataValidation>
    <dataValidation type="list" allowBlank="1" showInputMessage="1" showErrorMessage="1" sqref="G30:G60 G94:G124 G62:G92 G126:G156" xr:uid="{831F1952-5F51-461A-9BD6-74EEC794A180}">
      <formula1>Type_verbinding</formula1>
    </dataValidation>
  </dataValidations>
  <pageMargins left="0.7" right="0.7" top="0.75" bottom="0.75" header="0.3" footer="0.3"/>
  <pageSetup paperSize="8" scale="2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F7018-39C0-4946-867C-826B77BD2DD5}">
  <sheetPr>
    <tabColor rgb="FF4CA665"/>
    <pageSetUpPr fitToPage="1"/>
  </sheetPr>
  <dimension ref="A1:R219"/>
  <sheetViews>
    <sheetView view="pageBreakPreview" topLeftCell="L4" zoomScale="85" zoomScaleNormal="70" zoomScaleSheetLayoutView="85" workbookViewId="0">
      <selection activeCell="Q22" sqref="Q22"/>
    </sheetView>
  </sheetViews>
  <sheetFormatPr defaultRowHeight="15" outlineLevelRow="1" x14ac:dyDescent="0.25"/>
  <cols>
    <col min="1" max="1" width="9.140625" style="20"/>
    <col min="2" max="2" width="7.28515625" style="20" bestFit="1" customWidth="1"/>
    <col min="3" max="3" width="73" style="20" customWidth="1"/>
    <col min="4" max="4" width="63.140625" style="20" customWidth="1"/>
    <col min="5" max="5" width="73" style="20" customWidth="1"/>
    <col min="6" max="6" width="11" style="20" bestFit="1" customWidth="1"/>
    <col min="7" max="7" width="43.85546875" style="28" customWidth="1"/>
    <col min="8" max="8" width="8.7109375" style="29" bestFit="1" customWidth="1"/>
    <col min="9" max="9" width="101.42578125" style="28" bestFit="1" customWidth="1"/>
    <col min="10" max="10" width="10.140625" style="29" bestFit="1" customWidth="1"/>
    <col min="11" max="11" width="31" style="29" bestFit="1" customWidth="1"/>
    <col min="12" max="12" width="93.140625" style="28" bestFit="1" customWidth="1"/>
    <col min="13" max="13" width="8.85546875" style="29" bestFit="1" customWidth="1"/>
    <col min="14" max="14" width="98.5703125" style="28" bestFit="1" customWidth="1"/>
    <col min="15" max="15" width="8.7109375" style="29" customWidth="1"/>
    <col min="16" max="16" width="30.28515625" style="29" bestFit="1" customWidth="1"/>
    <col min="17" max="17" width="33.5703125" style="29" customWidth="1"/>
    <col min="18" max="18" width="11.7109375" style="20" bestFit="1" customWidth="1"/>
    <col min="19" max="16384" width="9.140625" style="20"/>
  </cols>
  <sheetData>
    <row r="1" spans="1:18" x14ac:dyDescent="0.25">
      <c r="A1" s="19"/>
      <c r="B1" s="19"/>
      <c r="C1" s="19"/>
      <c r="D1" s="19"/>
      <c r="E1" s="19"/>
      <c r="F1" s="19"/>
      <c r="G1" s="21"/>
      <c r="H1" s="22"/>
      <c r="I1" s="21"/>
      <c r="J1" s="22"/>
      <c r="K1" s="22"/>
      <c r="L1" s="21"/>
      <c r="M1" s="22"/>
      <c r="N1" s="21"/>
      <c r="O1" s="22"/>
      <c r="P1" s="22"/>
      <c r="Q1" s="22"/>
      <c r="R1" s="19"/>
    </row>
    <row r="2" spans="1:18" x14ac:dyDescent="0.25">
      <c r="A2" s="19"/>
      <c r="B2" s="19"/>
      <c r="C2" s="19"/>
      <c r="D2" s="19"/>
      <c r="E2" s="19"/>
      <c r="F2" s="19"/>
      <c r="G2" s="21"/>
      <c r="H2" s="22"/>
      <c r="I2" s="21"/>
      <c r="J2" s="22"/>
      <c r="K2" s="22"/>
      <c r="L2" s="21"/>
      <c r="M2" s="22"/>
      <c r="N2" s="21"/>
      <c r="O2" s="22"/>
      <c r="P2" s="22"/>
      <c r="Q2" s="22"/>
      <c r="R2" s="19"/>
    </row>
    <row r="3" spans="1:18" x14ac:dyDescent="0.25">
      <c r="A3" s="19"/>
      <c r="B3" s="19"/>
      <c r="C3" s="23"/>
      <c r="D3" s="19"/>
      <c r="E3" s="19"/>
      <c r="F3" s="19"/>
      <c r="G3" s="21"/>
      <c r="H3" s="22"/>
      <c r="I3" s="21"/>
      <c r="J3" s="22"/>
      <c r="K3" s="22"/>
      <c r="L3" s="21"/>
      <c r="M3" s="22"/>
      <c r="N3" s="21"/>
      <c r="O3" s="22"/>
      <c r="P3" s="22"/>
      <c r="Q3" s="22"/>
      <c r="R3" s="19"/>
    </row>
    <row r="4" spans="1:18" x14ac:dyDescent="0.25">
      <c r="A4" s="19"/>
      <c r="B4" s="19"/>
      <c r="C4" s="19"/>
      <c r="D4" s="19"/>
      <c r="E4" s="19"/>
      <c r="F4" s="19"/>
      <c r="G4" s="21"/>
      <c r="H4" s="22"/>
      <c r="I4" s="21"/>
      <c r="J4" s="22"/>
      <c r="K4" s="22"/>
      <c r="L4" s="21"/>
      <c r="M4" s="22"/>
      <c r="N4" s="21"/>
      <c r="O4" s="22"/>
      <c r="P4" s="22"/>
      <c r="Q4" s="22"/>
      <c r="R4" s="19"/>
    </row>
    <row r="5" spans="1:18" x14ac:dyDescent="0.25">
      <c r="A5" s="19"/>
      <c r="B5" s="19"/>
      <c r="C5" s="19"/>
      <c r="D5" s="19"/>
      <c r="E5" s="19"/>
      <c r="F5" s="19"/>
      <c r="G5" s="21"/>
      <c r="H5" s="22"/>
      <c r="I5" s="21"/>
      <c r="J5" s="22"/>
      <c r="K5" s="22"/>
      <c r="L5" s="21"/>
      <c r="M5" s="22"/>
      <c r="N5" s="21"/>
      <c r="O5" s="22"/>
      <c r="P5" s="22"/>
      <c r="Q5" s="22"/>
      <c r="R5" s="19"/>
    </row>
    <row r="6" spans="1:18" x14ac:dyDescent="0.25">
      <c r="A6" s="19"/>
      <c r="B6" s="19"/>
      <c r="C6" s="19"/>
      <c r="D6" s="19"/>
      <c r="E6" s="19"/>
      <c r="F6" s="19"/>
      <c r="G6" s="21"/>
      <c r="H6" s="22"/>
      <c r="I6" s="21"/>
      <c r="J6" s="22"/>
      <c r="K6" s="22"/>
      <c r="L6" s="21"/>
      <c r="M6" s="22"/>
      <c r="N6" s="21"/>
      <c r="O6" s="22"/>
      <c r="P6" s="22"/>
      <c r="Q6" s="22"/>
      <c r="R6" s="19"/>
    </row>
    <row r="7" spans="1:18" x14ac:dyDescent="0.25">
      <c r="A7" s="19"/>
      <c r="B7" s="19"/>
      <c r="C7" s="19"/>
      <c r="D7" s="19"/>
      <c r="E7" s="19"/>
      <c r="F7" s="19"/>
      <c r="G7" s="21"/>
      <c r="H7" s="22"/>
      <c r="I7" s="21"/>
      <c r="J7" s="22"/>
      <c r="K7" s="22"/>
      <c r="L7" s="21"/>
      <c r="M7" s="22"/>
      <c r="N7" s="21"/>
      <c r="O7" s="22"/>
      <c r="P7" s="22"/>
      <c r="Q7" s="22"/>
      <c r="R7" s="19"/>
    </row>
    <row r="8" spans="1:18" x14ac:dyDescent="0.25">
      <c r="A8" s="19"/>
      <c r="B8" s="19"/>
      <c r="C8" s="19"/>
      <c r="D8" s="19"/>
      <c r="E8" s="19"/>
      <c r="F8" s="19"/>
      <c r="G8" s="21"/>
      <c r="H8" s="22"/>
      <c r="I8" s="21"/>
      <c r="J8" s="22"/>
      <c r="K8" s="22"/>
      <c r="L8" s="21"/>
      <c r="M8" s="22"/>
      <c r="N8" s="21"/>
      <c r="O8" s="22"/>
      <c r="P8" s="22"/>
      <c r="Q8" s="22"/>
      <c r="R8" s="19"/>
    </row>
    <row r="9" spans="1:18" x14ac:dyDescent="0.25">
      <c r="A9" s="19"/>
      <c r="B9" s="19"/>
      <c r="C9" s="19"/>
      <c r="D9" s="19"/>
      <c r="E9" s="19"/>
      <c r="F9" s="19"/>
      <c r="G9" s="21"/>
      <c r="H9" s="22"/>
      <c r="I9" s="21"/>
      <c r="J9" s="22"/>
      <c r="K9" s="22"/>
      <c r="L9" s="21"/>
      <c r="M9" s="22"/>
      <c r="N9" s="21"/>
      <c r="O9" s="22"/>
      <c r="P9" s="22"/>
      <c r="Q9" s="22"/>
      <c r="R9" s="19"/>
    </row>
    <row r="10" spans="1:18" x14ac:dyDescent="0.25">
      <c r="A10" s="19"/>
      <c r="B10" s="19"/>
      <c r="C10" s="19"/>
      <c r="D10" s="19"/>
      <c r="E10" s="19"/>
      <c r="F10" s="19"/>
      <c r="G10" s="21"/>
      <c r="H10" s="22"/>
      <c r="I10" s="21"/>
      <c r="J10" s="22"/>
      <c r="K10" s="22"/>
      <c r="L10" s="21"/>
      <c r="M10" s="22"/>
      <c r="N10" s="21"/>
      <c r="O10" s="22"/>
      <c r="P10" s="22"/>
      <c r="Q10" s="22"/>
      <c r="R10" s="19"/>
    </row>
    <row r="11" spans="1:18" ht="15.75" thickBot="1" x14ac:dyDescent="0.3">
      <c r="A11" s="19"/>
      <c r="B11" s="19"/>
      <c r="C11" s="19"/>
      <c r="D11" s="19"/>
      <c r="E11" s="19"/>
      <c r="F11" s="19"/>
      <c r="G11" s="21"/>
      <c r="H11" s="22"/>
      <c r="I11" s="21"/>
      <c r="J11" s="22"/>
      <c r="K11" s="22"/>
      <c r="L11" s="21"/>
      <c r="M11" s="22"/>
      <c r="N11" s="21"/>
      <c r="O11" s="22"/>
      <c r="P11" s="22"/>
      <c r="Q11" s="22"/>
      <c r="R11" s="19"/>
    </row>
    <row r="12" spans="1:18" ht="15.75" thickBot="1" x14ac:dyDescent="0.3">
      <c r="A12" s="19"/>
      <c r="B12" s="191" t="s">
        <v>65</v>
      </c>
      <c r="C12" s="192"/>
      <c r="D12" s="193"/>
      <c r="E12" s="19"/>
      <c r="F12" s="21"/>
      <c r="G12" s="22"/>
      <c r="H12" s="21"/>
      <c r="I12" s="22"/>
      <c r="J12" s="22"/>
      <c r="K12" s="21"/>
      <c r="L12" s="22"/>
      <c r="M12" s="21"/>
      <c r="N12" s="22"/>
      <c r="O12" s="22"/>
      <c r="P12" s="22"/>
      <c r="Q12" s="19"/>
      <c r="R12" s="19"/>
    </row>
    <row r="13" spans="1:18" x14ac:dyDescent="0.25">
      <c r="A13" s="19"/>
      <c r="B13" s="61"/>
      <c r="C13" s="186" t="s">
        <v>76</v>
      </c>
      <c r="D13" s="67"/>
      <c r="E13" s="19"/>
      <c r="F13" s="21"/>
      <c r="G13" s="21"/>
      <c r="H13" s="21"/>
      <c r="I13" s="21"/>
      <c r="J13" s="22"/>
      <c r="K13" s="21"/>
      <c r="L13" s="21"/>
      <c r="M13" s="21"/>
      <c r="N13" s="21"/>
      <c r="O13" s="22"/>
      <c r="P13" s="22"/>
      <c r="Q13" s="19"/>
      <c r="R13" s="19"/>
    </row>
    <row r="14" spans="1:18" x14ac:dyDescent="0.25">
      <c r="A14" s="19"/>
      <c r="B14" s="52"/>
      <c r="C14" s="183" t="s">
        <v>66</v>
      </c>
      <c r="D14" s="53"/>
      <c r="E14" s="19"/>
      <c r="F14" s="21"/>
      <c r="G14" s="21"/>
      <c r="H14" s="21"/>
      <c r="I14" s="21"/>
      <c r="J14" s="22"/>
      <c r="K14" s="21"/>
      <c r="L14" s="21"/>
      <c r="M14" s="21"/>
      <c r="N14" s="21"/>
      <c r="O14" s="22"/>
      <c r="P14" s="22"/>
      <c r="Q14" s="19"/>
      <c r="R14" s="19"/>
    </row>
    <row r="15" spans="1:18" x14ac:dyDescent="0.25">
      <c r="A15" s="19"/>
      <c r="B15" s="52"/>
      <c r="C15" s="183" t="s">
        <v>67</v>
      </c>
      <c r="D15" s="53"/>
      <c r="E15" s="19"/>
      <c r="F15" s="21"/>
      <c r="G15" s="21"/>
      <c r="H15" s="21"/>
      <c r="I15" s="21"/>
      <c r="J15" s="22"/>
      <c r="K15" s="21"/>
      <c r="L15" s="21"/>
      <c r="M15" s="21"/>
      <c r="N15" s="21"/>
      <c r="O15" s="22"/>
      <c r="P15" s="22"/>
      <c r="Q15"/>
      <c r="R15" s="19"/>
    </row>
    <row r="16" spans="1:18" x14ac:dyDescent="0.25">
      <c r="A16" s="19"/>
      <c r="B16" s="176"/>
      <c r="C16" s="190" t="s">
        <v>75</v>
      </c>
      <c r="D16" s="177"/>
      <c r="E16"/>
      <c r="F16" s="21"/>
      <c r="G16" s="21"/>
      <c r="H16" s="21"/>
      <c r="I16" s="21"/>
      <c r="J16" s="22"/>
      <c r="K16" s="21"/>
      <c r="L16" s="21"/>
      <c r="M16" s="21"/>
      <c r="N16" s="21"/>
      <c r="O16" s="22"/>
      <c r="P16" s="22"/>
      <c r="Q16" s="19"/>
      <c r="R16" s="19"/>
    </row>
    <row r="17" spans="1:18" ht="15.75" thickBot="1" x14ac:dyDescent="0.3">
      <c r="A17" s="19"/>
      <c r="B17" s="54"/>
      <c r="C17" s="185" t="s">
        <v>64</v>
      </c>
      <c r="D17" s="56"/>
      <c r="E17" s="19"/>
      <c r="F17" s="21"/>
      <c r="G17" s="21"/>
      <c r="H17" s="21"/>
      <c r="I17" s="21"/>
      <c r="J17" s="22"/>
      <c r="K17" s="21"/>
      <c r="L17" s="21"/>
      <c r="M17" s="21"/>
      <c r="N17" s="21"/>
      <c r="O17" s="22"/>
      <c r="P17" s="22"/>
      <c r="Q17" s="19"/>
      <c r="R17" s="19"/>
    </row>
    <row r="18" spans="1:18" ht="15.75" thickBot="1" x14ac:dyDescent="0.3">
      <c r="A18" s="19"/>
      <c r="B18" s="19"/>
      <c r="C18" s="19"/>
      <c r="D18" s="19"/>
      <c r="E18" s="19"/>
      <c r="F18" s="19"/>
      <c r="G18"/>
      <c r="H18" s="21"/>
      <c r="I18" s="21"/>
      <c r="J18" s="21"/>
      <c r="K18" s="22"/>
      <c r="L18" s="21"/>
      <c r="M18" s="21"/>
      <c r="N18" s="21"/>
      <c r="O18" s="21"/>
      <c r="P18" s="22"/>
      <c r="Q18" s="22"/>
      <c r="R18" s="19"/>
    </row>
    <row r="19" spans="1:18" x14ac:dyDescent="0.25">
      <c r="A19" s="19"/>
      <c r="B19" s="194" t="s">
        <v>53</v>
      </c>
      <c r="C19" s="195"/>
      <c r="D19" s="195"/>
      <c r="E19" s="196"/>
      <c r="F19" s="19"/>
      <c r="G19" s="21"/>
      <c r="H19" s="21"/>
      <c r="I19" s="21"/>
      <c r="J19" s="21"/>
      <c r="K19" s="22"/>
      <c r="L19" s="21"/>
      <c r="M19" s="21"/>
      <c r="N19" s="21"/>
      <c r="O19" s="21"/>
      <c r="P19" s="22"/>
      <c r="Q19" s="22"/>
      <c r="R19" s="19"/>
    </row>
    <row r="20" spans="1:18" ht="15.75" thickBot="1" x14ac:dyDescent="0.3">
      <c r="A20" s="19"/>
      <c r="B20" s="62"/>
      <c r="C20" s="63" t="s">
        <v>40</v>
      </c>
      <c r="D20" s="64" t="s">
        <v>26</v>
      </c>
      <c r="E20" s="65" t="s">
        <v>0</v>
      </c>
      <c r="F20" s="19"/>
      <c r="G20" s="21"/>
      <c r="H20" s="21"/>
      <c r="I20" s="21"/>
      <c r="J20" s="21"/>
      <c r="K20" s="22"/>
      <c r="L20" s="21"/>
      <c r="M20" s="21"/>
      <c r="N20" s="21"/>
      <c r="O20" s="21"/>
      <c r="P20" s="22"/>
      <c r="Q20" s="22"/>
      <c r="R20" s="19"/>
    </row>
    <row r="21" spans="1:18" x14ac:dyDescent="0.25">
      <c r="A21" s="19"/>
      <c r="B21" s="61"/>
      <c r="C21" s="38" t="s">
        <v>41</v>
      </c>
      <c r="D21" s="39">
        <f>SUM($F$30:$F$70)+SUM(F72:F112)+SUM(F114:F154)+SUM(F156:F196)</f>
        <v>1900</v>
      </c>
      <c r="E21" s="57">
        <f>IFERROR((SUMPRODUCT($F$30:$F$69,$Q$30:$Q$69)+SUMPRODUCT($F$72:$F$111,$Q$72:$Q$111)+SUMPRODUCT($F$114:$F$153,$Q$114:$Q$153)+SUMPRODUCT($F$156:$F$195,$Q$156:$Q$195))/$D$21,"")</f>
        <v>0.7195681511470986</v>
      </c>
      <c r="F21" s="19"/>
      <c r="G21" s="21"/>
      <c r="H21" s="21"/>
      <c r="I21" s="21"/>
      <c r="J21" s="21"/>
      <c r="K21" s="22"/>
      <c r="L21" s="21"/>
      <c r="M21" s="21"/>
      <c r="N21" s="21"/>
      <c r="O21" s="21"/>
      <c r="P21" s="22"/>
      <c r="Q21"/>
      <c r="R21" s="19"/>
    </row>
    <row r="22" spans="1:18" x14ac:dyDescent="0.25">
      <c r="A22" s="19"/>
      <c r="B22" s="52"/>
      <c r="C22" s="40" t="s">
        <v>29</v>
      </c>
      <c r="D22" s="41">
        <f>$F$29</f>
        <v>550</v>
      </c>
      <c r="E22" s="58">
        <f>$Q$29</f>
        <v>0.3282051282051282</v>
      </c>
      <c r="F22" s="19"/>
      <c r="G22" s="21"/>
      <c r="H22" s="21"/>
      <c r="I22" s="21"/>
      <c r="J22" s="21"/>
      <c r="K22"/>
      <c r="L22" s="21"/>
      <c r="M22" s="21"/>
      <c r="N22" s="21"/>
      <c r="O22" s="21"/>
      <c r="P22" s="22"/>
      <c r="Q22" s="22"/>
      <c r="R22" s="19"/>
    </row>
    <row r="23" spans="1:18" x14ac:dyDescent="0.25">
      <c r="A23" s="19"/>
      <c r="B23" s="52"/>
      <c r="C23" s="40" t="s">
        <v>34</v>
      </c>
      <c r="D23" s="41">
        <f>$F$71</f>
        <v>250</v>
      </c>
      <c r="E23" s="58">
        <f>$Q$71</f>
        <v>0.90666666666666662</v>
      </c>
      <c r="F23" s="19"/>
      <c r="G23" s="21"/>
      <c r="H23" s="21"/>
      <c r="I23" s="21"/>
      <c r="J23" s="21"/>
      <c r="K23" s="22"/>
      <c r="L23" s="21"/>
      <c r="M23" s="21"/>
      <c r="N23" s="21"/>
      <c r="O23" s="21"/>
      <c r="P23" s="22"/>
      <c r="Q23" s="22"/>
      <c r="R23" s="19"/>
    </row>
    <row r="24" spans="1:18" x14ac:dyDescent="0.25">
      <c r="A24" s="19"/>
      <c r="B24" s="52"/>
      <c r="C24" s="40" t="s">
        <v>27</v>
      </c>
      <c r="D24" s="41">
        <f>$F$113</f>
        <v>400</v>
      </c>
      <c r="E24" s="58">
        <f>$Q$113</f>
        <v>0.8833333333333333</v>
      </c>
      <c r="F24" s="19"/>
      <c r="G24" s="21"/>
      <c r="H24" s="21"/>
      <c r="I24" s="21"/>
      <c r="J24" s="21"/>
      <c r="K24" s="22"/>
      <c r="L24" s="21"/>
      <c r="M24" s="21"/>
      <c r="N24" s="21"/>
      <c r="O24" s="21"/>
      <c r="P24" s="22"/>
      <c r="Q24" s="22"/>
      <c r="R24" s="19"/>
    </row>
    <row r="25" spans="1:18" ht="15.75" thickBot="1" x14ac:dyDescent="0.3">
      <c r="A25" s="19"/>
      <c r="B25" s="54"/>
      <c r="C25" s="55" t="s">
        <v>28</v>
      </c>
      <c r="D25" s="59">
        <f>$F$155</f>
        <v>700</v>
      </c>
      <c r="E25" s="60">
        <f>$Q$155</f>
        <v>0.86666666666666659</v>
      </c>
      <c r="F25" s="19"/>
      <c r="G25" s="21"/>
      <c r="H25" s="21"/>
      <c r="I25" s="21"/>
      <c r="J25" s="21"/>
      <c r="K25" s="22"/>
      <c r="L25" s="21"/>
      <c r="M25" s="21"/>
      <c r="N25" s="21"/>
      <c r="O25" s="21"/>
      <c r="P25" s="22"/>
      <c r="Q25" s="22"/>
      <c r="R25" s="19"/>
    </row>
    <row r="26" spans="1:18" x14ac:dyDescent="0.25">
      <c r="A26" s="19"/>
      <c r="B26" s="19"/>
      <c r="C26" s="19"/>
      <c r="D26" s="19"/>
      <c r="E26" s="19"/>
      <c r="F26" s="19"/>
      <c r="G26" s="21"/>
      <c r="H26" s="21"/>
      <c r="I26" s="21"/>
      <c r="J26" s="21"/>
      <c r="K26" s="22"/>
      <c r="L26" s="21"/>
      <c r="M26" s="21"/>
      <c r="N26" s="21"/>
      <c r="O26" s="21"/>
      <c r="P26" s="22"/>
      <c r="Q26" s="22"/>
      <c r="R26" s="19"/>
    </row>
    <row r="27" spans="1:18" ht="15.75" thickBot="1" x14ac:dyDescent="0.3">
      <c r="A27" s="19"/>
      <c r="B27" s="19"/>
      <c r="C27" s="19"/>
      <c r="D27" s="19"/>
      <c r="E27" s="19"/>
      <c r="F27" s="19"/>
      <c r="G27" s="21"/>
      <c r="H27" s="21"/>
      <c r="I27" s="21"/>
      <c r="J27" s="21"/>
      <c r="K27" s="22"/>
      <c r="L27" s="21"/>
      <c r="M27" s="21"/>
      <c r="N27" s="21"/>
      <c r="O27" s="21"/>
      <c r="P27" s="22"/>
      <c r="Q27" s="22"/>
      <c r="R27" s="19"/>
    </row>
    <row r="28" spans="1:18" s="43" customFormat="1" ht="30.75" thickBot="1" x14ac:dyDescent="0.3">
      <c r="A28" s="42"/>
      <c r="B28" s="92" t="s">
        <v>25</v>
      </c>
      <c r="C28" s="93" t="s">
        <v>63</v>
      </c>
      <c r="D28" s="93" t="s">
        <v>37</v>
      </c>
      <c r="E28" s="93" t="s">
        <v>36</v>
      </c>
      <c r="F28" s="93" t="s">
        <v>26</v>
      </c>
      <c r="G28" s="94" t="s">
        <v>7</v>
      </c>
      <c r="H28" s="94" t="s">
        <v>3</v>
      </c>
      <c r="I28" s="94" t="s">
        <v>4</v>
      </c>
      <c r="J28" s="94" t="s">
        <v>38</v>
      </c>
      <c r="K28" s="95" t="s">
        <v>30</v>
      </c>
      <c r="L28" s="94" t="s">
        <v>5</v>
      </c>
      <c r="M28" s="94" t="s">
        <v>1</v>
      </c>
      <c r="N28" s="94" t="s">
        <v>6</v>
      </c>
      <c r="O28" s="96" t="s">
        <v>2</v>
      </c>
      <c r="P28" s="97" t="s">
        <v>31</v>
      </c>
      <c r="Q28" s="98" t="s">
        <v>33</v>
      </c>
      <c r="R28" s="42"/>
    </row>
    <row r="29" spans="1:18" s="43" customFormat="1" ht="15.75" thickBot="1" x14ac:dyDescent="0.3">
      <c r="A29" s="42"/>
      <c r="B29" s="99"/>
      <c r="C29" s="100" t="s">
        <v>28</v>
      </c>
      <c r="D29" s="100"/>
      <c r="E29" s="100"/>
      <c r="F29" s="101">
        <f>IFERROR(SUM($F$30:$F$70),"")</f>
        <v>550</v>
      </c>
      <c r="G29" s="102"/>
      <c r="H29" s="102"/>
      <c r="I29" s="102"/>
      <c r="J29" s="102"/>
      <c r="K29" s="103">
        <f>IFERROR(SUMPRODUCT($F$30:$F$69,$K$30:$K$69)/$F$29,"")</f>
        <v>0.23801652892561984</v>
      </c>
      <c r="L29" s="102"/>
      <c r="M29" s="102"/>
      <c r="N29" s="102"/>
      <c r="O29" s="102"/>
      <c r="P29" s="103">
        <f>IFERROR(SUMPRODUCT($F$30:$F$69,$P$30:$P$69)/$F$29,"")</f>
        <v>0.94545454545454544</v>
      </c>
      <c r="Q29" s="104">
        <f>IFERROR(SUMPRODUCT($F$30:$F$69,$Q$30:$Q$69)/$F$29,"")</f>
        <v>0.3282051282051282</v>
      </c>
      <c r="R29" s="42"/>
    </row>
    <row r="30" spans="1:18" outlineLevel="1" x14ac:dyDescent="0.25">
      <c r="A30" s="19"/>
      <c r="B30" s="75" t="s">
        <v>44</v>
      </c>
      <c r="C30" s="1" t="s">
        <v>54</v>
      </c>
      <c r="D30" s="1" t="s">
        <v>45</v>
      </c>
      <c r="E30" s="32" t="str">
        <f>IFERROR(VLOOKUP($D30,$B$30:$C$196,2,FALSE),"")</f>
        <v>Voorbeeld 2</v>
      </c>
      <c r="F30" s="2">
        <v>500</v>
      </c>
      <c r="G30" s="3" t="s">
        <v>12</v>
      </c>
      <c r="H30" s="37">
        <f>IFERROR(VLOOKUP($G30,Losmaakbaarheidsfactoren!$B$4:$C$8,2,FALSE),"")</f>
        <v>0.1</v>
      </c>
      <c r="I30" s="3" t="s">
        <v>13</v>
      </c>
      <c r="J30" s="37">
        <f>IFERROR(VLOOKUP($I30,Losmaakbaarheidsfactoren!$B$10:$C$14,2,FALSE),"")</f>
        <v>1</v>
      </c>
      <c r="K30" s="37">
        <f>IFERROR(2/((1/$H30)+(1/$J30)),"")</f>
        <v>0.18181818181818182</v>
      </c>
      <c r="L30" s="3" t="s">
        <v>18</v>
      </c>
      <c r="M30" s="37">
        <f>IFERROR(VLOOKUP($L30,Losmaakbaarheidsfactoren!$B$16:$C$18,2,FALSE),"")</f>
        <v>1</v>
      </c>
      <c r="N30" s="3" t="s">
        <v>22</v>
      </c>
      <c r="O30" s="37">
        <f>IFERROR(VLOOKUP($N30,Losmaakbaarheidsfactoren!$B$20:$C$22,2,FALSE),"")</f>
        <v>1</v>
      </c>
      <c r="P30" s="37">
        <f>IFERROR(2/((1/$M30)+(1/$O30)),"")</f>
        <v>1</v>
      </c>
      <c r="Q30" s="76">
        <f>IFERROR(2/((1/$K30)+(1/$P30)),"")</f>
        <v>0.30769230769230771</v>
      </c>
      <c r="R30" s="19"/>
    </row>
    <row r="31" spans="1:18" outlineLevel="1" x14ac:dyDescent="0.25">
      <c r="A31" s="19"/>
      <c r="B31" s="77" t="s">
        <v>45</v>
      </c>
      <c r="C31" s="4" t="s">
        <v>55</v>
      </c>
      <c r="D31" s="4" t="s">
        <v>44</v>
      </c>
      <c r="E31" s="32" t="str">
        <f>IFERROR(VLOOKUP($D31,$B$30:$C$196,2,FALSE),"")</f>
        <v>Voorbeeld 1</v>
      </c>
      <c r="F31" s="5">
        <v>50</v>
      </c>
      <c r="G31" s="6" t="s">
        <v>39</v>
      </c>
      <c r="H31" s="37">
        <f>IFERROR(VLOOKUP($G31,Losmaakbaarheidsfactoren!$B$4:$C$8,2,FALSE),"")</f>
        <v>0.8</v>
      </c>
      <c r="I31" s="6" t="s">
        <v>14</v>
      </c>
      <c r="J31" s="31">
        <f>IFERROR(VLOOKUP($I31,Losmaakbaarheidsfactoren!$B$10:$C$14,2,FALSE),"")</f>
        <v>0.8</v>
      </c>
      <c r="K31" s="31">
        <f t="shared" ref="K31:K69" si="0">IFERROR(2/((1/$H31)+(1/$J31)),"")</f>
        <v>0.8</v>
      </c>
      <c r="L31" s="6" t="s">
        <v>19</v>
      </c>
      <c r="M31" s="31">
        <f>IFERROR(VLOOKUP($L31,Losmaakbaarheidsfactoren!$B$16:$C$18,2,FALSE),"")</f>
        <v>0.4</v>
      </c>
      <c r="N31" s="6" t="s">
        <v>23</v>
      </c>
      <c r="O31" s="31">
        <f>IFERROR(VLOOKUP($N31,Losmaakbaarheidsfactoren!$B$20:$C$22,2,FALSE),"")</f>
        <v>0.4</v>
      </c>
      <c r="P31" s="31">
        <f t="shared" ref="P31:P69" si="1">IFERROR(2/((1/$M31)+(1/$O31)),"")</f>
        <v>0.4</v>
      </c>
      <c r="Q31" s="78">
        <f t="shared" ref="Q31:Q69" si="2">IFERROR(2/((1/$K31)+(1/$P31)),"")</f>
        <v>0.53333333333333333</v>
      </c>
      <c r="R31" s="19"/>
    </row>
    <row r="32" spans="1:18" outlineLevel="1" x14ac:dyDescent="0.25">
      <c r="A32" s="19"/>
      <c r="B32" s="77"/>
      <c r="C32" s="4"/>
      <c r="D32" s="4"/>
      <c r="E32" s="32" t="str">
        <f t="shared" ref="E32:E42" si="3">IFERROR(VLOOKUP($D32,$B$30:$C$196,2,FALSE),"")</f>
        <v/>
      </c>
      <c r="F32" s="5"/>
      <c r="G32" s="3"/>
      <c r="H32" s="37" t="str">
        <f>IFERROR(VLOOKUP($G32,Losmaakbaarheidsfactoren!$B$4:$C$8,2,FALSE),"")</f>
        <v/>
      </c>
      <c r="I32" s="3"/>
      <c r="J32" s="31" t="str">
        <f>IFERROR(VLOOKUP($I32,Losmaakbaarheidsfactoren!$B$10:$C$14,2,FALSE),"")</f>
        <v/>
      </c>
      <c r="K32" s="31" t="str">
        <f t="shared" si="0"/>
        <v/>
      </c>
      <c r="L32" s="6"/>
      <c r="M32" s="31" t="str">
        <f>IFERROR(VLOOKUP($L32,Losmaakbaarheidsfactoren!$B$16:$C$18,2,FALSE),"")</f>
        <v/>
      </c>
      <c r="N32" s="6"/>
      <c r="O32" s="31" t="str">
        <f>IFERROR(VLOOKUP($N32,Losmaakbaarheidsfactoren!$B$20:$C$22,2,FALSE),"")</f>
        <v/>
      </c>
      <c r="P32" s="31" t="str">
        <f t="shared" si="1"/>
        <v/>
      </c>
      <c r="Q32" s="78" t="str">
        <f t="shared" si="2"/>
        <v/>
      </c>
      <c r="R32" s="19"/>
    </row>
    <row r="33" spans="1:18" outlineLevel="1" x14ac:dyDescent="0.25">
      <c r="A33" s="19"/>
      <c r="B33" s="77"/>
      <c r="C33" s="4"/>
      <c r="D33" s="4"/>
      <c r="E33" s="32" t="str">
        <f t="shared" si="3"/>
        <v/>
      </c>
      <c r="F33" s="5"/>
      <c r="G33" s="3"/>
      <c r="H33" s="37" t="str">
        <f>IFERROR(VLOOKUP($G33,Losmaakbaarheidsfactoren!$B$4:$C$8,2,FALSE),"")</f>
        <v/>
      </c>
      <c r="I33" s="3"/>
      <c r="J33" s="31" t="str">
        <f>IFERROR(VLOOKUP($I33,Losmaakbaarheidsfactoren!$B$10:$C$14,2,FALSE),"")</f>
        <v/>
      </c>
      <c r="K33" s="31" t="str">
        <f t="shared" si="0"/>
        <v/>
      </c>
      <c r="L33" s="6"/>
      <c r="M33" s="31" t="str">
        <f>IFERROR(VLOOKUP($L33,Losmaakbaarheidsfactoren!$B$16:$C$18,2,FALSE),"")</f>
        <v/>
      </c>
      <c r="N33" s="6"/>
      <c r="O33" s="31" t="str">
        <f>IFERROR(VLOOKUP($N33,Losmaakbaarheidsfactoren!$B$20:$C$22,2,FALSE),"")</f>
        <v/>
      </c>
      <c r="P33" s="31" t="str">
        <f t="shared" si="1"/>
        <v/>
      </c>
      <c r="Q33" s="78" t="str">
        <f t="shared" si="2"/>
        <v/>
      </c>
      <c r="R33" s="19"/>
    </row>
    <row r="34" spans="1:18" outlineLevel="1" x14ac:dyDescent="0.25">
      <c r="A34" s="19"/>
      <c r="B34" s="77"/>
      <c r="C34" s="4"/>
      <c r="D34" s="4"/>
      <c r="E34" s="32" t="str">
        <f t="shared" si="3"/>
        <v/>
      </c>
      <c r="F34" s="5"/>
      <c r="G34" s="3"/>
      <c r="H34" s="37" t="str">
        <f>IFERROR(VLOOKUP($G34,Losmaakbaarheidsfactoren!$B$4:$C$8,2,FALSE),"")</f>
        <v/>
      </c>
      <c r="I34" s="3"/>
      <c r="J34" s="31" t="str">
        <f>IFERROR(VLOOKUP($I34,Losmaakbaarheidsfactoren!$B$10:$C$14,2,FALSE),"")</f>
        <v/>
      </c>
      <c r="K34" s="31" t="str">
        <f t="shared" si="0"/>
        <v/>
      </c>
      <c r="L34" s="6"/>
      <c r="M34" s="31" t="str">
        <f>IFERROR(VLOOKUP($L34,Losmaakbaarheidsfactoren!$B$16:$C$18,2,FALSE),"")</f>
        <v/>
      </c>
      <c r="N34" s="6"/>
      <c r="O34" s="31" t="str">
        <f>IFERROR(VLOOKUP($N34,Losmaakbaarheidsfactoren!$B$20:$C$22,2,FALSE),"")</f>
        <v/>
      </c>
      <c r="P34" s="31" t="str">
        <f t="shared" si="1"/>
        <v/>
      </c>
      <c r="Q34" s="78" t="str">
        <f t="shared" si="2"/>
        <v/>
      </c>
      <c r="R34" s="19"/>
    </row>
    <row r="35" spans="1:18" outlineLevel="1" x14ac:dyDescent="0.25">
      <c r="A35" s="19"/>
      <c r="B35" s="77"/>
      <c r="C35" s="4"/>
      <c r="D35" s="4"/>
      <c r="E35" s="32" t="str">
        <f t="shared" si="3"/>
        <v/>
      </c>
      <c r="F35" s="5"/>
      <c r="G35" s="3"/>
      <c r="H35" s="37" t="str">
        <f>IFERROR(VLOOKUP($G35,Losmaakbaarheidsfactoren!$B$4:$C$8,2,FALSE),"")</f>
        <v/>
      </c>
      <c r="I35" s="3"/>
      <c r="J35" s="31" t="str">
        <f>IFERROR(VLOOKUP($I35,Losmaakbaarheidsfactoren!$B$10:$C$14,2,FALSE),"")</f>
        <v/>
      </c>
      <c r="K35" s="31" t="str">
        <f t="shared" si="0"/>
        <v/>
      </c>
      <c r="L35" s="6"/>
      <c r="M35" s="31" t="str">
        <f>IFERROR(VLOOKUP($L35,Losmaakbaarheidsfactoren!$B$16:$C$18,2,FALSE),"")</f>
        <v/>
      </c>
      <c r="N35" s="6"/>
      <c r="O35" s="31" t="str">
        <f>IFERROR(VLOOKUP($N35,Losmaakbaarheidsfactoren!$B$20:$C$22,2,FALSE),"")</f>
        <v/>
      </c>
      <c r="P35" s="31" t="str">
        <f t="shared" si="1"/>
        <v/>
      </c>
      <c r="Q35" s="78" t="str">
        <f t="shared" si="2"/>
        <v/>
      </c>
      <c r="R35" s="19"/>
    </row>
    <row r="36" spans="1:18" outlineLevel="1" x14ac:dyDescent="0.25">
      <c r="A36" s="19"/>
      <c r="B36" s="77"/>
      <c r="C36" s="4"/>
      <c r="D36" s="4"/>
      <c r="E36" s="32" t="str">
        <f t="shared" si="3"/>
        <v/>
      </c>
      <c r="F36" s="5"/>
      <c r="G36" s="3"/>
      <c r="H36" s="37" t="str">
        <f>IFERROR(VLOOKUP($G36,Losmaakbaarheidsfactoren!$B$4:$C$8,2,FALSE),"")</f>
        <v/>
      </c>
      <c r="I36" s="3"/>
      <c r="J36" s="31" t="str">
        <f>IFERROR(VLOOKUP($I36,Losmaakbaarheidsfactoren!$B$10:$C$14,2,FALSE),"")</f>
        <v/>
      </c>
      <c r="K36" s="31" t="str">
        <f t="shared" si="0"/>
        <v/>
      </c>
      <c r="L36" s="6"/>
      <c r="M36" s="31" t="str">
        <f>IFERROR(VLOOKUP($L36,Losmaakbaarheidsfactoren!$B$16:$C$18,2,FALSE),"")</f>
        <v/>
      </c>
      <c r="N36" s="6"/>
      <c r="O36" s="31" t="str">
        <f>IFERROR(VLOOKUP($N36,Losmaakbaarheidsfactoren!$B$20:$C$22,2,FALSE),"")</f>
        <v/>
      </c>
      <c r="P36" s="31" t="str">
        <f t="shared" si="1"/>
        <v/>
      </c>
      <c r="Q36" s="78" t="str">
        <f t="shared" si="2"/>
        <v/>
      </c>
      <c r="R36" s="19"/>
    </row>
    <row r="37" spans="1:18" outlineLevel="1" x14ac:dyDescent="0.25">
      <c r="A37" s="19"/>
      <c r="B37" s="77"/>
      <c r="C37" s="4"/>
      <c r="D37" s="4"/>
      <c r="E37" s="32" t="str">
        <f t="shared" si="3"/>
        <v/>
      </c>
      <c r="F37" s="5"/>
      <c r="G37" s="3"/>
      <c r="H37" s="37" t="str">
        <f>IFERROR(VLOOKUP($G37,Losmaakbaarheidsfactoren!$B$4:$C$8,2,FALSE),"")</f>
        <v/>
      </c>
      <c r="I37" s="3"/>
      <c r="J37" s="31" t="str">
        <f>IFERROR(VLOOKUP($I37,Losmaakbaarheidsfactoren!$B$10:$C$14,2,FALSE),"")</f>
        <v/>
      </c>
      <c r="K37" s="31" t="str">
        <f t="shared" si="0"/>
        <v/>
      </c>
      <c r="L37" s="6"/>
      <c r="M37" s="31" t="str">
        <f>IFERROR(VLOOKUP($L37,Losmaakbaarheidsfactoren!$B$16:$C$18,2,FALSE),"")</f>
        <v/>
      </c>
      <c r="N37" s="6"/>
      <c r="O37" s="31" t="str">
        <f>IFERROR(VLOOKUP($N37,Losmaakbaarheidsfactoren!$B$20:$C$22,2,FALSE),"")</f>
        <v/>
      </c>
      <c r="P37" s="31" t="str">
        <f t="shared" si="1"/>
        <v/>
      </c>
      <c r="Q37" s="78" t="str">
        <f t="shared" si="2"/>
        <v/>
      </c>
      <c r="R37" s="19"/>
    </row>
    <row r="38" spans="1:18" outlineLevel="1" x14ac:dyDescent="0.25">
      <c r="A38" s="19"/>
      <c r="B38" s="77"/>
      <c r="C38" s="4"/>
      <c r="D38" s="4"/>
      <c r="E38" s="32" t="str">
        <f t="shared" si="3"/>
        <v/>
      </c>
      <c r="F38" s="5"/>
      <c r="G38" s="3"/>
      <c r="H38" s="37" t="str">
        <f>IFERROR(VLOOKUP($G38,Losmaakbaarheidsfactoren!$B$4:$C$8,2,FALSE),"")</f>
        <v/>
      </c>
      <c r="I38" s="3"/>
      <c r="J38" s="31" t="str">
        <f>IFERROR(VLOOKUP($I38,Losmaakbaarheidsfactoren!$B$10:$C$14,2,FALSE),"")</f>
        <v/>
      </c>
      <c r="K38" s="31" t="str">
        <f t="shared" si="0"/>
        <v/>
      </c>
      <c r="L38" s="6"/>
      <c r="M38" s="31" t="str">
        <f>IFERROR(VLOOKUP($L38,Losmaakbaarheidsfactoren!$B$16:$C$18,2,FALSE),"")</f>
        <v/>
      </c>
      <c r="N38" s="6"/>
      <c r="O38" s="31" t="str">
        <f>IFERROR(VLOOKUP($N38,Losmaakbaarheidsfactoren!$B$20:$C$22,2,FALSE),"")</f>
        <v/>
      </c>
      <c r="P38" s="31" t="str">
        <f t="shared" si="1"/>
        <v/>
      </c>
      <c r="Q38" s="78" t="str">
        <f t="shared" si="2"/>
        <v/>
      </c>
      <c r="R38" s="19"/>
    </row>
    <row r="39" spans="1:18" outlineLevel="1" x14ac:dyDescent="0.25">
      <c r="A39" s="19"/>
      <c r="B39" s="77"/>
      <c r="C39" s="4"/>
      <c r="D39" s="4"/>
      <c r="E39" s="32" t="str">
        <f t="shared" si="3"/>
        <v/>
      </c>
      <c r="F39" s="5"/>
      <c r="G39" s="3"/>
      <c r="H39" s="37" t="str">
        <f>IFERROR(VLOOKUP($G39,Losmaakbaarheidsfactoren!$B$4:$C$8,2,FALSE),"")</f>
        <v/>
      </c>
      <c r="I39" s="3"/>
      <c r="J39" s="31" t="str">
        <f>IFERROR(VLOOKUP($I39,Losmaakbaarheidsfactoren!$B$10:$C$14,2,FALSE),"")</f>
        <v/>
      </c>
      <c r="K39" s="31" t="str">
        <f t="shared" si="0"/>
        <v/>
      </c>
      <c r="L39" s="6"/>
      <c r="M39" s="31" t="str">
        <f>IFERROR(VLOOKUP($L39,Losmaakbaarheidsfactoren!$B$16:$C$18,2,FALSE),"")</f>
        <v/>
      </c>
      <c r="N39" s="6"/>
      <c r="O39" s="31" t="str">
        <f>IFERROR(VLOOKUP($N39,Losmaakbaarheidsfactoren!$B$20:$C$22,2,FALSE),"")</f>
        <v/>
      </c>
      <c r="P39" s="31" t="str">
        <f t="shared" si="1"/>
        <v/>
      </c>
      <c r="Q39" s="78" t="str">
        <f t="shared" si="2"/>
        <v/>
      </c>
      <c r="R39" s="19"/>
    </row>
    <row r="40" spans="1:18" outlineLevel="1" x14ac:dyDescent="0.25">
      <c r="A40" s="19"/>
      <c r="B40" s="77"/>
      <c r="C40" s="4"/>
      <c r="D40" s="4"/>
      <c r="E40" s="32" t="str">
        <f t="shared" si="3"/>
        <v/>
      </c>
      <c r="F40" s="5"/>
      <c r="G40" s="3"/>
      <c r="H40" s="37" t="str">
        <f>IFERROR(VLOOKUP($G40,Losmaakbaarheidsfactoren!$B$4:$C$8,2,FALSE),"")</f>
        <v/>
      </c>
      <c r="I40" s="3"/>
      <c r="J40" s="31" t="str">
        <f>IFERROR(VLOOKUP($I40,Losmaakbaarheidsfactoren!$B$10:$C$14,2,FALSE),"")</f>
        <v/>
      </c>
      <c r="K40" s="31" t="str">
        <f t="shared" si="0"/>
        <v/>
      </c>
      <c r="L40" s="6"/>
      <c r="M40" s="31" t="str">
        <f>IFERROR(VLOOKUP($L40,Losmaakbaarheidsfactoren!$B$16:$C$18,2,FALSE),"")</f>
        <v/>
      </c>
      <c r="N40" s="6"/>
      <c r="O40" s="31" t="str">
        <f>IFERROR(VLOOKUP($N40,Losmaakbaarheidsfactoren!$B$20:$C$22,2,FALSE),"")</f>
        <v/>
      </c>
      <c r="P40" s="31" t="str">
        <f t="shared" si="1"/>
        <v/>
      </c>
      <c r="Q40" s="78" t="str">
        <f t="shared" si="2"/>
        <v/>
      </c>
      <c r="R40" s="19"/>
    </row>
    <row r="41" spans="1:18" outlineLevel="1" x14ac:dyDescent="0.25">
      <c r="A41" s="19"/>
      <c r="B41" s="77"/>
      <c r="C41" s="4"/>
      <c r="D41" s="4"/>
      <c r="E41" s="32" t="str">
        <f t="shared" si="3"/>
        <v/>
      </c>
      <c r="F41" s="5"/>
      <c r="G41" s="3"/>
      <c r="H41" s="37" t="str">
        <f>IFERROR(VLOOKUP($G41,Losmaakbaarheidsfactoren!$B$4:$C$8,2,FALSE),"")</f>
        <v/>
      </c>
      <c r="I41" s="3"/>
      <c r="J41" s="31" t="str">
        <f>IFERROR(VLOOKUP($I41,Losmaakbaarheidsfactoren!$B$10:$C$14,2,FALSE),"")</f>
        <v/>
      </c>
      <c r="K41" s="31" t="str">
        <f t="shared" si="0"/>
        <v/>
      </c>
      <c r="L41" s="6"/>
      <c r="M41" s="31" t="str">
        <f>IFERROR(VLOOKUP($L41,Losmaakbaarheidsfactoren!$B$16:$C$18,2,FALSE),"")</f>
        <v/>
      </c>
      <c r="N41" s="6"/>
      <c r="O41" s="31" t="str">
        <f>IFERROR(VLOOKUP($N41,Losmaakbaarheidsfactoren!$B$20:$C$22,2,FALSE),"")</f>
        <v/>
      </c>
      <c r="P41" s="31" t="str">
        <f t="shared" si="1"/>
        <v/>
      </c>
      <c r="Q41" s="78" t="str">
        <f t="shared" si="2"/>
        <v/>
      </c>
      <c r="R41" s="19"/>
    </row>
    <row r="42" spans="1:18" outlineLevel="1" x14ac:dyDescent="0.25">
      <c r="A42" s="19"/>
      <c r="B42" s="77"/>
      <c r="C42" s="4"/>
      <c r="D42" s="4"/>
      <c r="E42" s="32" t="str">
        <f t="shared" si="3"/>
        <v/>
      </c>
      <c r="F42" s="5"/>
      <c r="G42" s="3"/>
      <c r="H42" s="37" t="str">
        <f>IFERROR(VLOOKUP($G42,Losmaakbaarheidsfactoren!$B$4:$C$8,2,FALSE),"")</f>
        <v/>
      </c>
      <c r="I42" s="3"/>
      <c r="J42" s="31" t="str">
        <f>IFERROR(VLOOKUP($I42,Losmaakbaarheidsfactoren!$B$10:$C$14,2,FALSE),"")</f>
        <v/>
      </c>
      <c r="K42" s="31" t="str">
        <f t="shared" si="0"/>
        <v/>
      </c>
      <c r="L42" s="6"/>
      <c r="M42" s="31" t="str">
        <f>IFERROR(VLOOKUP($L42,Losmaakbaarheidsfactoren!$B$16:$C$18,2,FALSE),"")</f>
        <v/>
      </c>
      <c r="N42" s="6"/>
      <c r="O42" s="31" t="str">
        <f>IFERROR(VLOOKUP($N42,Losmaakbaarheidsfactoren!$B$20:$C$22,2,FALSE),"")</f>
        <v/>
      </c>
      <c r="P42" s="31" t="str">
        <f t="shared" si="1"/>
        <v/>
      </c>
      <c r="Q42" s="78" t="str">
        <f t="shared" si="2"/>
        <v/>
      </c>
      <c r="R42" s="19"/>
    </row>
    <row r="43" spans="1:18" s="181" customFormat="1" outlineLevel="1" x14ac:dyDescent="0.25">
      <c r="A43" s="180"/>
      <c r="B43" s="188"/>
      <c r="C43" s="178"/>
      <c r="D43" s="178"/>
      <c r="E43" s="182"/>
      <c r="F43" s="5"/>
      <c r="G43" s="3"/>
      <c r="H43" s="37"/>
      <c r="I43" s="3"/>
      <c r="J43" s="31"/>
      <c r="K43" s="31"/>
      <c r="L43" s="6"/>
      <c r="M43" s="31"/>
      <c r="N43" s="6"/>
      <c r="O43" s="31"/>
      <c r="P43" s="31"/>
      <c r="Q43" s="78"/>
      <c r="R43" s="180"/>
    </row>
    <row r="44" spans="1:18" s="181" customFormat="1" outlineLevel="1" x14ac:dyDescent="0.25">
      <c r="A44" s="180"/>
      <c r="B44" s="188"/>
      <c r="C44" s="178"/>
      <c r="D44" s="178"/>
      <c r="E44" s="182"/>
      <c r="F44" s="5"/>
      <c r="G44" s="3"/>
      <c r="H44" s="37"/>
      <c r="I44" s="3"/>
      <c r="J44" s="31"/>
      <c r="K44" s="31"/>
      <c r="L44" s="6"/>
      <c r="M44" s="31"/>
      <c r="N44" s="6"/>
      <c r="O44" s="31"/>
      <c r="P44" s="31"/>
      <c r="Q44" s="78"/>
      <c r="R44" s="180"/>
    </row>
    <row r="45" spans="1:18" s="181" customFormat="1" outlineLevel="1" x14ac:dyDescent="0.25">
      <c r="A45" s="180"/>
      <c r="B45" s="188"/>
      <c r="C45" s="178"/>
      <c r="D45" s="178"/>
      <c r="E45" s="182"/>
      <c r="F45" s="5"/>
      <c r="G45" s="3"/>
      <c r="H45" s="37"/>
      <c r="I45" s="3"/>
      <c r="J45" s="31"/>
      <c r="K45" s="31"/>
      <c r="L45" s="6"/>
      <c r="M45" s="31"/>
      <c r="N45" s="6"/>
      <c r="O45" s="31"/>
      <c r="P45" s="31"/>
      <c r="Q45" s="78"/>
      <c r="R45" s="180"/>
    </row>
    <row r="46" spans="1:18" s="181" customFormat="1" outlineLevel="1" x14ac:dyDescent="0.25">
      <c r="A46" s="180"/>
      <c r="B46" s="188"/>
      <c r="C46" s="178"/>
      <c r="D46" s="178"/>
      <c r="E46" s="182"/>
      <c r="F46" s="5"/>
      <c r="G46" s="3"/>
      <c r="H46" s="37"/>
      <c r="I46" s="3"/>
      <c r="J46" s="31"/>
      <c r="K46" s="31"/>
      <c r="L46" s="6"/>
      <c r="M46" s="31"/>
      <c r="N46" s="6"/>
      <c r="O46" s="31"/>
      <c r="P46" s="31"/>
      <c r="Q46" s="78"/>
      <c r="R46" s="180"/>
    </row>
    <row r="47" spans="1:18" s="181" customFormat="1" outlineLevel="1" x14ac:dyDescent="0.25">
      <c r="A47" s="180"/>
      <c r="B47" s="188"/>
      <c r="C47" s="178"/>
      <c r="D47" s="178"/>
      <c r="E47" s="182"/>
      <c r="F47" s="5"/>
      <c r="G47" s="3"/>
      <c r="H47" s="37"/>
      <c r="I47" s="3"/>
      <c r="J47" s="31"/>
      <c r="K47" s="31"/>
      <c r="L47" s="6"/>
      <c r="M47" s="31"/>
      <c r="N47" s="6"/>
      <c r="O47" s="31"/>
      <c r="P47" s="31"/>
      <c r="Q47" s="78"/>
      <c r="R47" s="180"/>
    </row>
    <row r="48" spans="1:18" s="181" customFormat="1" outlineLevel="1" x14ac:dyDescent="0.25">
      <c r="A48" s="180"/>
      <c r="B48" s="188"/>
      <c r="C48" s="178"/>
      <c r="D48" s="178"/>
      <c r="E48" s="182"/>
      <c r="F48" s="5"/>
      <c r="G48" s="3"/>
      <c r="H48" s="37"/>
      <c r="I48" s="3"/>
      <c r="J48" s="31"/>
      <c r="K48" s="31"/>
      <c r="L48" s="6"/>
      <c r="M48" s="31"/>
      <c r="N48" s="6"/>
      <c r="O48" s="31"/>
      <c r="P48" s="31"/>
      <c r="Q48" s="78"/>
      <c r="R48" s="180"/>
    </row>
    <row r="49" spans="1:18" s="181" customFormat="1" outlineLevel="1" x14ac:dyDescent="0.25">
      <c r="A49" s="180"/>
      <c r="B49" s="188"/>
      <c r="C49" s="178"/>
      <c r="D49" s="178"/>
      <c r="E49" s="182"/>
      <c r="F49" s="5"/>
      <c r="G49" s="3"/>
      <c r="H49" s="37"/>
      <c r="I49" s="3"/>
      <c r="J49" s="31"/>
      <c r="K49" s="31"/>
      <c r="L49" s="6"/>
      <c r="M49" s="31"/>
      <c r="N49" s="6"/>
      <c r="O49" s="31"/>
      <c r="P49" s="31"/>
      <c r="Q49" s="78"/>
      <c r="R49" s="180"/>
    </row>
    <row r="50" spans="1:18" s="181" customFormat="1" outlineLevel="1" x14ac:dyDescent="0.25">
      <c r="A50" s="180"/>
      <c r="B50" s="188"/>
      <c r="C50" s="178"/>
      <c r="D50" s="178"/>
      <c r="E50" s="182"/>
      <c r="F50" s="5"/>
      <c r="G50" s="3"/>
      <c r="H50" s="37"/>
      <c r="I50" s="3"/>
      <c r="J50" s="31"/>
      <c r="K50" s="31"/>
      <c r="L50" s="6"/>
      <c r="M50" s="31"/>
      <c r="N50" s="6"/>
      <c r="O50" s="31"/>
      <c r="P50" s="31"/>
      <c r="Q50" s="78"/>
      <c r="R50" s="180"/>
    </row>
    <row r="51" spans="1:18" s="181" customFormat="1" outlineLevel="1" x14ac:dyDescent="0.25">
      <c r="A51" s="180"/>
      <c r="B51" s="188"/>
      <c r="C51" s="178"/>
      <c r="D51" s="178"/>
      <c r="E51" s="182"/>
      <c r="F51" s="5"/>
      <c r="G51" s="3"/>
      <c r="H51" s="37"/>
      <c r="I51" s="3"/>
      <c r="J51" s="31"/>
      <c r="K51" s="31"/>
      <c r="L51" s="6"/>
      <c r="M51" s="31"/>
      <c r="N51" s="6"/>
      <c r="O51" s="31"/>
      <c r="P51" s="31"/>
      <c r="Q51" s="78"/>
      <c r="R51" s="180"/>
    </row>
    <row r="52" spans="1:18" s="181" customFormat="1" outlineLevel="1" x14ac:dyDescent="0.25">
      <c r="A52" s="180"/>
      <c r="B52" s="188"/>
      <c r="C52" s="178"/>
      <c r="D52" s="178"/>
      <c r="E52" s="182"/>
      <c r="F52" s="5"/>
      <c r="G52" s="3"/>
      <c r="H52" s="37"/>
      <c r="I52" s="3"/>
      <c r="J52" s="31"/>
      <c r="K52" s="31"/>
      <c r="L52" s="6"/>
      <c r="M52" s="31"/>
      <c r="N52" s="6"/>
      <c r="O52" s="31"/>
      <c r="P52" s="31"/>
      <c r="Q52" s="78"/>
      <c r="R52" s="180"/>
    </row>
    <row r="53" spans="1:18" outlineLevel="1" x14ac:dyDescent="0.25">
      <c r="A53" s="19"/>
      <c r="B53" s="77"/>
      <c r="C53" s="4"/>
      <c r="D53" s="4"/>
      <c r="E53" s="32" t="str">
        <f t="shared" ref="E53:E70" si="4">IFERROR(VLOOKUP($D53,$B$30:$C$196,2,FALSE),"")</f>
        <v/>
      </c>
      <c r="F53" s="5"/>
      <c r="G53" s="3"/>
      <c r="H53" s="37" t="str">
        <f>IFERROR(VLOOKUP($G53,Losmaakbaarheidsfactoren!$B$4:$C$8,2,FALSE),"")</f>
        <v/>
      </c>
      <c r="I53" s="3"/>
      <c r="J53" s="31" t="str">
        <f>IFERROR(VLOOKUP($I53,Losmaakbaarheidsfactoren!$B$10:$C$14,2,FALSE),"")</f>
        <v/>
      </c>
      <c r="K53" s="31" t="str">
        <f t="shared" si="0"/>
        <v/>
      </c>
      <c r="L53" s="6"/>
      <c r="M53" s="31" t="str">
        <f>IFERROR(VLOOKUP($L53,Losmaakbaarheidsfactoren!$B$16:$C$18,2,FALSE),"")</f>
        <v/>
      </c>
      <c r="N53" s="6"/>
      <c r="O53" s="31" t="str">
        <f>IFERROR(VLOOKUP($N53,Losmaakbaarheidsfactoren!$B$20:$C$22,2,FALSE),"")</f>
        <v/>
      </c>
      <c r="P53" s="31" t="str">
        <f t="shared" si="1"/>
        <v/>
      </c>
      <c r="Q53" s="78" t="str">
        <f t="shared" si="2"/>
        <v/>
      </c>
      <c r="R53" s="19"/>
    </row>
    <row r="54" spans="1:18" outlineLevel="1" x14ac:dyDescent="0.25">
      <c r="A54" s="19"/>
      <c r="B54" s="77"/>
      <c r="C54" s="4"/>
      <c r="D54" s="4"/>
      <c r="E54" s="32" t="str">
        <f t="shared" si="4"/>
        <v/>
      </c>
      <c r="F54" s="5"/>
      <c r="G54" s="3"/>
      <c r="H54" s="37" t="str">
        <f>IFERROR(VLOOKUP($G54,Losmaakbaarheidsfactoren!$B$4:$C$8,2,FALSE),"")</f>
        <v/>
      </c>
      <c r="I54" s="3"/>
      <c r="J54" s="31" t="str">
        <f>IFERROR(VLOOKUP($I54,Losmaakbaarheidsfactoren!$B$10:$C$14,2,FALSE),"")</f>
        <v/>
      </c>
      <c r="K54" s="31" t="str">
        <f t="shared" si="0"/>
        <v/>
      </c>
      <c r="L54" s="6"/>
      <c r="M54" s="31" t="str">
        <f>IFERROR(VLOOKUP($L54,Losmaakbaarheidsfactoren!$B$16:$C$18,2,FALSE),"")</f>
        <v/>
      </c>
      <c r="N54" s="6"/>
      <c r="O54" s="31" t="str">
        <f>IFERROR(VLOOKUP($N54,Losmaakbaarheidsfactoren!$B$20:$C$22,2,FALSE),"")</f>
        <v/>
      </c>
      <c r="P54" s="31" t="str">
        <f t="shared" si="1"/>
        <v/>
      </c>
      <c r="Q54" s="78" t="str">
        <f t="shared" si="2"/>
        <v/>
      </c>
      <c r="R54" s="19"/>
    </row>
    <row r="55" spans="1:18" outlineLevel="1" x14ac:dyDescent="0.25">
      <c r="A55" s="19"/>
      <c r="B55" s="77"/>
      <c r="C55" s="4"/>
      <c r="D55" s="4"/>
      <c r="E55" s="32" t="str">
        <f t="shared" si="4"/>
        <v/>
      </c>
      <c r="F55" s="4"/>
      <c r="G55" s="3"/>
      <c r="H55" s="37" t="str">
        <f>IFERROR(VLOOKUP($G55,Losmaakbaarheidsfactoren!$B$4:$C$8,2,FALSE),"")</f>
        <v/>
      </c>
      <c r="I55" s="3"/>
      <c r="J55" s="31" t="str">
        <f>IFERROR(VLOOKUP($I55,Losmaakbaarheidsfactoren!$B$10:$C$14,2,FALSE),"")</f>
        <v/>
      </c>
      <c r="K55" s="31" t="str">
        <f t="shared" si="0"/>
        <v/>
      </c>
      <c r="L55" s="6"/>
      <c r="M55" s="31" t="str">
        <f>IFERROR(VLOOKUP($L55,Losmaakbaarheidsfactoren!$B$16:$C$18,2,FALSE),"")</f>
        <v/>
      </c>
      <c r="N55" s="6"/>
      <c r="O55" s="31" t="str">
        <f>IFERROR(VLOOKUP($N55,Losmaakbaarheidsfactoren!$B$20:$C$22,2,FALSE),"")</f>
        <v/>
      </c>
      <c r="P55" s="31" t="str">
        <f t="shared" si="1"/>
        <v/>
      </c>
      <c r="Q55" s="78" t="str">
        <f t="shared" si="2"/>
        <v/>
      </c>
      <c r="R55" s="19"/>
    </row>
    <row r="56" spans="1:18" outlineLevel="1" x14ac:dyDescent="0.25">
      <c r="A56" s="19"/>
      <c r="B56" s="77"/>
      <c r="C56" s="4"/>
      <c r="D56" s="4"/>
      <c r="E56" s="32" t="str">
        <f t="shared" si="4"/>
        <v/>
      </c>
      <c r="F56" s="4"/>
      <c r="G56" s="3"/>
      <c r="H56" s="37" t="str">
        <f>IFERROR(VLOOKUP($G56,Losmaakbaarheidsfactoren!$B$4:$C$8,2,FALSE),"")</f>
        <v/>
      </c>
      <c r="I56" s="3"/>
      <c r="J56" s="31" t="str">
        <f>IFERROR(VLOOKUP($I56,Losmaakbaarheidsfactoren!$B$10:$C$14,2,FALSE),"")</f>
        <v/>
      </c>
      <c r="K56" s="31" t="str">
        <f t="shared" si="0"/>
        <v/>
      </c>
      <c r="L56" s="6"/>
      <c r="M56" s="31" t="str">
        <f>IFERROR(VLOOKUP($L56,Losmaakbaarheidsfactoren!$B$16:$C$18,2,FALSE),"")</f>
        <v/>
      </c>
      <c r="N56" s="6"/>
      <c r="O56" s="31" t="str">
        <f>IFERROR(VLOOKUP($N56,Losmaakbaarheidsfactoren!$B$20:$C$22,2,FALSE),"")</f>
        <v/>
      </c>
      <c r="P56" s="31" t="str">
        <f t="shared" si="1"/>
        <v/>
      </c>
      <c r="Q56" s="78" t="str">
        <f t="shared" si="2"/>
        <v/>
      </c>
      <c r="R56" s="19"/>
    </row>
    <row r="57" spans="1:18" outlineLevel="1" x14ac:dyDescent="0.25">
      <c r="A57" s="19"/>
      <c r="B57" s="77"/>
      <c r="C57" s="4"/>
      <c r="D57" s="4"/>
      <c r="E57" s="32" t="str">
        <f t="shared" si="4"/>
        <v/>
      </c>
      <c r="F57" s="4"/>
      <c r="G57" s="3"/>
      <c r="H57" s="37" t="str">
        <f>IFERROR(VLOOKUP($G57,Losmaakbaarheidsfactoren!$B$4:$C$8,2,FALSE),"")</f>
        <v/>
      </c>
      <c r="I57" s="3"/>
      <c r="J57" s="31" t="str">
        <f>IFERROR(VLOOKUP($I57,Losmaakbaarheidsfactoren!$B$10:$C$14,2,FALSE),"")</f>
        <v/>
      </c>
      <c r="K57" s="31" t="str">
        <f t="shared" si="0"/>
        <v/>
      </c>
      <c r="L57" s="6"/>
      <c r="M57" s="31" t="str">
        <f>IFERROR(VLOOKUP($L57,Losmaakbaarheidsfactoren!$B$16:$C$18,2,FALSE),"")</f>
        <v/>
      </c>
      <c r="N57" s="6"/>
      <c r="O57" s="31" t="str">
        <f>IFERROR(VLOOKUP($N57,Losmaakbaarheidsfactoren!$B$20:$C$22,2,FALSE),"")</f>
        <v/>
      </c>
      <c r="P57" s="31" t="str">
        <f t="shared" si="1"/>
        <v/>
      </c>
      <c r="Q57" s="78" t="str">
        <f t="shared" si="2"/>
        <v/>
      </c>
      <c r="R57" s="19"/>
    </row>
    <row r="58" spans="1:18" outlineLevel="1" x14ac:dyDescent="0.25">
      <c r="A58" s="19"/>
      <c r="B58" s="77"/>
      <c r="C58" s="4"/>
      <c r="D58" s="4"/>
      <c r="E58" s="32" t="str">
        <f t="shared" si="4"/>
        <v/>
      </c>
      <c r="F58" s="4"/>
      <c r="G58" s="3"/>
      <c r="H58" s="37" t="str">
        <f>IFERROR(VLOOKUP($G58,Losmaakbaarheidsfactoren!$B$4:$C$8,2,FALSE),"")</f>
        <v/>
      </c>
      <c r="I58" s="3"/>
      <c r="J58" s="31" t="str">
        <f>IFERROR(VLOOKUP($I58,Losmaakbaarheidsfactoren!$B$10:$C$14,2,FALSE),"")</f>
        <v/>
      </c>
      <c r="K58" s="31" t="str">
        <f t="shared" si="0"/>
        <v/>
      </c>
      <c r="L58" s="6"/>
      <c r="M58" s="31" t="str">
        <f>IFERROR(VLOOKUP($L58,Losmaakbaarheidsfactoren!$B$16:$C$18,2,FALSE),"")</f>
        <v/>
      </c>
      <c r="N58" s="6"/>
      <c r="O58" s="31" t="str">
        <f>IFERROR(VLOOKUP($N58,Losmaakbaarheidsfactoren!$B$20:$C$22,2,FALSE),"")</f>
        <v/>
      </c>
      <c r="P58" s="31" t="str">
        <f t="shared" si="1"/>
        <v/>
      </c>
      <c r="Q58" s="78" t="str">
        <f t="shared" si="2"/>
        <v/>
      </c>
      <c r="R58" s="19"/>
    </row>
    <row r="59" spans="1:18" outlineLevel="1" x14ac:dyDescent="0.25">
      <c r="A59" s="19"/>
      <c r="B59" s="77"/>
      <c r="C59" s="4"/>
      <c r="D59" s="4"/>
      <c r="E59" s="32" t="str">
        <f t="shared" si="4"/>
        <v/>
      </c>
      <c r="F59" s="4"/>
      <c r="G59" s="3"/>
      <c r="H59" s="37" t="str">
        <f>IFERROR(VLOOKUP($G59,Losmaakbaarheidsfactoren!$B$4:$C$8,2,FALSE),"")</f>
        <v/>
      </c>
      <c r="I59" s="3"/>
      <c r="J59" s="31" t="str">
        <f>IFERROR(VLOOKUP($I59,Losmaakbaarheidsfactoren!$B$10:$C$14,2,FALSE),"")</f>
        <v/>
      </c>
      <c r="K59" s="31" t="str">
        <f t="shared" si="0"/>
        <v/>
      </c>
      <c r="L59" s="6"/>
      <c r="M59" s="31" t="str">
        <f>IFERROR(VLOOKUP($L59,Losmaakbaarheidsfactoren!$B$16:$C$18,2,FALSE),"")</f>
        <v/>
      </c>
      <c r="N59" s="6"/>
      <c r="O59" s="31" t="str">
        <f>IFERROR(VLOOKUP($N59,Losmaakbaarheidsfactoren!$B$20:$C$22,2,FALSE),"")</f>
        <v/>
      </c>
      <c r="P59" s="31" t="str">
        <f t="shared" si="1"/>
        <v/>
      </c>
      <c r="Q59" s="78" t="str">
        <f t="shared" si="2"/>
        <v/>
      </c>
      <c r="R59" s="19"/>
    </row>
    <row r="60" spans="1:18" outlineLevel="1" x14ac:dyDescent="0.25">
      <c r="A60" s="19"/>
      <c r="B60" s="77"/>
      <c r="C60" s="4"/>
      <c r="D60" s="4"/>
      <c r="E60" s="32" t="str">
        <f t="shared" si="4"/>
        <v/>
      </c>
      <c r="F60" s="4"/>
      <c r="G60" s="3"/>
      <c r="H60" s="37" t="str">
        <f>IFERROR(VLOOKUP($G60,Losmaakbaarheidsfactoren!$B$4:$C$8,2,FALSE),"")</f>
        <v/>
      </c>
      <c r="I60" s="3"/>
      <c r="J60" s="31" t="str">
        <f>IFERROR(VLOOKUP($I60,Losmaakbaarheidsfactoren!$B$10:$C$14,2,FALSE),"")</f>
        <v/>
      </c>
      <c r="K60" s="31" t="str">
        <f t="shared" si="0"/>
        <v/>
      </c>
      <c r="L60" s="6"/>
      <c r="M60" s="31" t="str">
        <f>IFERROR(VLOOKUP($L60,Losmaakbaarheidsfactoren!$B$16:$C$18,2,FALSE),"")</f>
        <v/>
      </c>
      <c r="N60" s="6"/>
      <c r="O60" s="31" t="str">
        <f>IFERROR(VLOOKUP($N60,Losmaakbaarheidsfactoren!$B$20:$C$22,2,FALSE),"")</f>
        <v/>
      </c>
      <c r="P60" s="31" t="str">
        <f t="shared" si="1"/>
        <v/>
      </c>
      <c r="Q60" s="78" t="str">
        <f t="shared" si="2"/>
        <v/>
      </c>
      <c r="R60" s="19"/>
    </row>
    <row r="61" spans="1:18" outlineLevel="1" x14ac:dyDescent="0.25">
      <c r="A61" s="19"/>
      <c r="B61" s="77"/>
      <c r="C61" s="4"/>
      <c r="D61" s="4"/>
      <c r="E61" s="32" t="str">
        <f t="shared" si="4"/>
        <v/>
      </c>
      <c r="F61" s="4"/>
      <c r="G61" s="3"/>
      <c r="H61" s="37" t="str">
        <f>IFERROR(VLOOKUP($G61,Losmaakbaarheidsfactoren!$B$4:$C$8,2,FALSE),"")</f>
        <v/>
      </c>
      <c r="I61" s="3"/>
      <c r="J61" s="31" t="str">
        <f>IFERROR(VLOOKUP($I61,Losmaakbaarheidsfactoren!$B$10:$C$14,2,FALSE),"")</f>
        <v/>
      </c>
      <c r="K61" s="31" t="str">
        <f t="shared" si="0"/>
        <v/>
      </c>
      <c r="L61" s="6"/>
      <c r="M61" s="31" t="str">
        <f>IFERROR(VLOOKUP($L61,Losmaakbaarheidsfactoren!$B$16:$C$18,2,FALSE),"")</f>
        <v/>
      </c>
      <c r="N61" s="6"/>
      <c r="O61" s="31" t="str">
        <f>IFERROR(VLOOKUP($N61,Losmaakbaarheidsfactoren!$B$20:$C$22,2,FALSE),"")</f>
        <v/>
      </c>
      <c r="P61" s="31" t="str">
        <f t="shared" si="1"/>
        <v/>
      </c>
      <c r="Q61" s="78" t="str">
        <f t="shared" si="2"/>
        <v/>
      </c>
      <c r="R61" s="19"/>
    </row>
    <row r="62" spans="1:18" outlineLevel="1" x14ac:dyDescent="0.25">
      <c r="A62" s="19"/>
      <c r="B62" s="77"/>
      <c r="C62" s="4"/>
      <c r="D62" s="4"/>
      <c r="E62" s="32" t="str">
        <f t="shared" si="4"/>
        <v/>
      </c>
      <c r="F62" s="4"/>
      <c r="G62" s="3"/>
      <c r="H62" s="37" t="str">
        <f>IFERROR(VLOOKUP($G62,Losmaakbaarheidsfactoren!$B$4:$C$8,2,FALSE),"")</f>
        <v/>
      </c>
      <c r="I62" s="3"/>
      <c r="J62" s="31" t="str">
        <f>IFERROR(VLOOKUP($I62,Losmaakbaarheidsfactoren!$B$10:$C$14,2,FALSE),"")</f>
        <v/>
      </c>
      <c r="K62" s="31" t="str">
        <f t="shared" si="0"/>
        <v/>
      </c>
      <c r="L62" s="6"/>
      <c r="M62" s="31" t="str">
        <f>IFERROR(VLOOKUP($L62,Losmaakbaarheidsfactoren!$B$16:$C$18,2,FALSE),"")</f>
        <v/>
      </c>
      <c r="N62" s="6"/>
      <c r="O62" s="31" t="str">
        <f>IFERROR(VLOOKUP($N62,Losmaakbaarheidsfactoren!$B$20:$C$22,2,FALSE),"")</f>
        <v/>
      </c>
      <c r="P62" s="31" t="str">
        <f t="shared" si="1"/>
        <v/>
      </c>
      <c r="Q62" s="78" t="str">
        <f t="shared" si="2"/>
        <v/>
      </c>
      <c r="R62" s="19"/>
    </row>
    <row r="63" spans="1:18" outlineLevel="1" x14ac:dyDescent="0.25">
      <c r="A63" s="19"/>
      <c r="B63" s="77"/>
      <c r="C63" s="4"/>
      <c r="D63" s="4"/>
      <c r="E63" s="32" t="str">
        <f t="shared" si="4"/>
        <v/>
      </c>
      <c r="F63" s="4"/>
      <c r="G63" s="3"/>
      <c r="H63" s="37" t="str">
        <f>IFERROR(VLOOKUP($G63,Losmaakbaarheidsfactoren!$B$4:$C$8,2,FALSE),"")</f>
        <v/>
      </c>
      <c r="I63" s="3"/>
      <c r="J63" s="31" t="str">
        <f>IFERROR(VLOOKUP($I63,Losmaakbaarheidsfactoren!$B$10:$C$14,2,FALSE),"")</f>
        <v/>
      </c>
      <c r="K63" s="31" t="str">
        <f t="shared" si="0"/>
        <v/>
      </c>
      <c r="L63" s="6"/>
      <c r="M63" s="31" t="str">
        <f>IFERROR(VLOOKUP($L63,Losmaakbaarheidsfactoren!$B$16:$C$18,2,FALSE),"")</f>
        <v/>
      </c>
      <c r="N63" s="6"/>
      <c r="O63" s="31" t="str">
        <f>IFERROR(VLOOKUP($N63,Losmaakbaarheidsfactoren!$B$20:$C$22,2,FALSE),"")</f>
        <v/>
      </c>
      <c r="P63" s="31" t="str">
        <f t="shared" si="1"/>
        <v/>
      </c>
      <c r="Q63" s="78" t="str">
        <f t="shared" si="2"/>
        <v/>
      </c>
      <c r="R63" s="19"/>
    </row>
    <row r="64" spans="1:18" outlineLevel="1" x14ac:dyDescent="0.25">
      <c r="A64" s="19"/>
      <c r="B64" s="77"/>
      <c r="C64" s="4"/>
      <c r="D64" s="4"/>
      <c r="E64" s="32" t="str">
        <f t="shared" si="4"/>
        <v/>
      </c>
      <c r="F64" s="4"/>
      <c r="G64" s="3"/>
      <c r="H64" s="37" t="str">
        <f>IFERROR(VLOOKUP($G64,Losmaakbaarheidsfactoren!$B$4:$C$8,2,FALSE),"")</f>
        <v/>
      </c>
      <c r="I64" s="3"/>
      <c r="J64" s="31" t="str">
        <f>IFERROR(VLOOKUP($I64,Losmaakbaarheidsfactoren!$B$10:$C$14,2,FALSE),"")</f>
        <v/>
      </c>
      <c r="K64" s="31" t="str">
        <f t="shared" si="0"/>
        <v/>
      </c>
      <c r="L64" s="6"/>
      <c r="M64" s="31" t="str">
        <f>IFERROR(VLOOKUP($L64,Losmaakbaarheidsfactoren!$B$16:$C$18,2,FALSE),"")</f>
        <v/>
      </c>
      <c r="N64" s="6"/>
      <c r="O64" s="31" t="str">
        <f>IFERROR(VLOOKUP($N64,Losmaakbaarheidsfactoren!$B$20:$C$22,2,FALSE),"")</f>
        <v/>
      </c>
      <c r="P64" s="31" t="str">
        <f t="shared" si="1"/>
        <v/>
      </c>
      <c r="Q64" s="78" t="str">
        <f t="shared" si="2"/>
        <v/>
      </c>
      <c r="R64" s="19"/>
    </row>
    <row r="65" spans="1:18" outlineLevel="1" x14ac:dyDescent="0.25">
      <c r="A65" s="19"/>
      <c r="B65" s="77"/>
      <c r="C65" s="4"/>
      <c r="D65" s="4"/>
      <c r="E65" s="32" t="str">
        <f t="shared" si="4"/>
        <v/>
      </c>
      <c r="F65" s="4"/>
      <c r="G65" s="3"/>
      <c r="H65" s="37" t="str">
        <f>IFERROR(VLOOKUP($G65,Losmaakbaarheidsfactoren!$B$4:$C$8,2,FALSE),"")</f>
        <v/>
      </c>
      <c r="I65" s="3"/>
      <c r="J65" s="31" t="str">
        <f>IFERROR(VLOOKUP($I65,Losmaakbaarheidsfactoren!$B$10:$C$14,2,FALSE),"")</f>
        <v/>
      </c>
      <c r="K65" s="31" t="str">
        <f t="shared" si="0"/>
        <v/>
      </c>
      <c r="L65" s="6"/>
      <c r="M65" s="31" t="str">
        <f>IFERROR(VLOOKUP($L65,Losmaakbaarheidsfactoren!$B$16:$C$18,2,FALSE),"")</f>
        <v/>
      </c>
      <c r="N65" s="6"/>
      <c r="O65" s="31" t="str">
        <f>IFERROR(VLOOKUP($N65,Losmaakbaarheidsfactoren!$B$20:$C$22,2,FALSE),"")</f>
        <v/>
      </c>
      <c r="P65" s="31" t="str">
        <f t="shared" si="1"/>
        <v/>
      </c>
      <c r="Q65" s="78" t="str">
        <f t="shared" si="2"/>
        <v/>
      </c>
      <c r="R65" s="19"/>
    </row>
    <row r="66" spans="1:18" outlineLevel="1" x14ac:dyDescent="0.25">
      <c r="A66" s="19"/>
      <c r="B66" s="77"/>
      <c r="C66" s="4"/>
      <c r="D66" s="4"/>
      <c r="E66" s="32" t="str">
        <f t="shared" si="4"/>
        <v/>
      </c>
      <c r="F66" s="4"/>
      <c r="G66" s="3"/>
      <c r="H66" s="37" t="str">
        <f>IFERROR(VLOOKUP($G66,Losmaakbaarheidsfactoren!$B$4:$C$8,2,FALSE),"")</f>
        <v/>
      </c>
      <c r="I66" s="3"/>
      <c r="J66" s="31" t="str">
        <f>IFERROR(VLOOKUP($I66,Losmaakbaarheidsfactoren!$B$10:$C$14,2,FALSE),"")</f>
        <v/>
      </c>
      <c r="K66" s="31" t="str">
        <f t="shared" si="0"/>
        <v/>
      </c>
      <c r="L66" s="6"/>
      <c r="M66" s="31" t="str">
        <f>IFERROR(VLOOKUP($L66,Losmaakbaarheidsfactoren!$B$16:$C$18,2,FALSE),"")</f>
        <v/>
      </c>
      <c r="N66" s="6"/>
      <c r="O66" s="31" t="str">
        <f>IFERROR(VLOOKUP($N66,Losmaakbaarheidsfactoren!$B$20:$C$22,2,FALSE),"")</f>
        <v/>
      </c>
      <c r="P66" s="31" t="str">
        <f t="shared" si="1"/>
        <v/>
      </c>
      <c r="Q66" s="78" t="str">
        <f t="shared" si="2"/>
        <v/>
      </c>
      <c r="R66" s="19"/>
    </row>
    <row r="67" spans="1:18" outlineLevel="1" x14ac:dyDescent="0.25">
      <c r="A67" s="19"/>
      <c r="B67" s="77"/>
      <c r="C67" s="4"/>
      <c r="D67" s="4"/>
      <c r="E67" s="32" t="str">
        <f t="shared" si="4"/>
        <v/>
      </c>
      <c r="F67" s="4"/>
      <c r="G67" s="3"/>
      <c r="H67" s="37" t="str">
        <f>IFERROR(VLOOKUP($G67,Losmaakbaarheidsfactoren!$B$4:$C$8,2,FALSE),"")</f>
        <v/>
      </c>
      <c r="I67" s="3"/>
      <c r="J67" s="31" t="str">
        <f>IFERROR(VLOOKUP($I67,Losmaakbaarheidsfactoren!$B$10:$C$14,2,FALSE),"")</f>
        <v/>
      </c>
      <c r="K67" s="31" t="str">
        <f t="shared" si="0"/>
        <v/>
      </c>
      <c r="L67" s="6"/>
      <c r="M67" s="31" t="str">
        <f>IFERROR(VLOOKUP($L67,Losmaakbaarheidsfactoren!$B$16:$C$18,2,FALSE),"")</f>
        <v/>
      </c>
      <c r="N67" s="6"/>
      <c r="O67" s="31" t="str">
        <f>IFERROR(VLOOKUP($N67,Losmaakbaarheidsfactoren!$B$20:$C$22,2,FALSE),"")</f>
        <v/>
      </c>
      <c r="P67" s="31" t="str">
        <f t="shared" si="1"/>
        <v/>
      </c>
      <c r="Q67" s="78" t="str">
        <f t="shared" si="2"/>
        <v/>
      </c>
      <c r="R67" s="19"/>
    </row>
    <row r="68" spans="1:18" outlineLevel="1" x14ac:dyDescent="0.25">
      <c r="A68" s="19"/>
      <c r="B68" s="77"/>
      <c r="C68" s="4"/>
      <c r="D68" s="4"/>
      <c r="E68" s="32" t="str">
        <f t="shared" si="4"/>
        <v/>
      </c>
      <c r="F68" s="4"/>
      <c r="G68" s="3"/>
      <c r="H68" s="37" t="str">
        <f>IFERROR(VLOOKUP($G68,Losmaakbaarheidsfactoren!$B$4:$C$8,2,FALSE),"")</f>
        <v/>
      </c>
      <c r="I68" s="3"/>
      <c r="J68" s="31" t="str">
        <f>IFERROR(VLOOKUP($I68,Losmaakbaarheidsfactoren!$B$10:$C$14,2,FALSE),"")</f>
        <v/>
      </c>
      <c r="K68" s="31" t="str">
        <f t="shared" si="0"/>
        <v/>
      </c>
      <c r="L68" s="6"/>
      <c r="M68" s="31" t="str">
        <f>IFERROR(VLOOKUP($L68,Losmaakbaarheidsfactoren!$B$16:$C$18,2,FALSE),"")</f>
        <v/>
      </c>
      <c r="N68" s="6"/>
      <c r="O68" s="31" t="str">
        <f>IFERROR(VLOOKUP($N68,Losmaakbaarheidsfactoren!$B$20:$C$22,2,FALSE),"")</f>
        <v/>
      </c>
      <c r="P68" s="31" t="str">
        <f t="shared" si="1"/>
        <v/>
      </c>
      <c r="Q68" s="78" t="str">
        <f t="shared" si="2"/>
        <v/>
      </c>
      <c r="R68" s="19"/>
    </row>
    <row r="69" spans="1:18" outlineLevel="1" x14ac:dyDescent="0.25">
      <c r="A69" s="19"/>
      <c r="B69" s="77"/>
      <c r="C69" s="7"/>
      <c r="D69" s="7"/>
      <c r="E69" s="32" t="str">
        <f t="shared" si="4"/>
        <v/>
      </c>
      <c r="F69" s="7"/>
      <c r="G69" s="3"/>
      <c r="H69" s="37" t="str">
        <f>IFERROR(VLOOKUP($G69,Losmaakbaarheidsfactoren!$B$4:$C$8,2,FALSE),"")</f>
        <v/>
      </c>
      <c r="I69" s="3"/>
      <c r="J69" s="30" t="str">
        <f>IFERROR(VLOOKUP($I69,Losmaakbaarheidsfactoren!$B$10:$C$14,2,FALSE),"")</f>
        <v/>
      </c>
      <c r="K69" s="30" t="str">
        <f t="shared" si="0"/>
        <v/>
      </c>
      <c r="L69" s="6"/>
      <c r="M69" s="30" t="str">
        <f>IFERROR(VLOOKUP($L69,Losmaakbaarheidsfactoren!$B$16:$C$18,2,FALSE),"")</f>
        <v/>
      </c>
      <c r="N69" s="6"/>
      <c r="O69" s="30" t="str">
        <f>IFERROR(VLOOKUP($N69,Losmaakbaarheidsfactoren!$B$20:$C$22,2,FALSE),"")</f>
        <v/>
      </c>
      <c r="P69" s="30" t="str">
        <f t="shared" si="1"/>
        <v/>
      </c>
      <c r="Q69" s="79" t="str">
        <f t="shared" si="2"/>
        <v/>
      </c>
      <c r="R69" s="19"/>
    </row>
    <row r="70" spans="1:18" ht="15.75" thickBot="1" x14ac:dyDescent="0.3">
      <c r="A70" s="19"/>
      <c r="B70" s="80" t="s">
        <v>48</v>
      </c>
      <c r="C70" s="35" t="s">
        <v>68</v>
      </c>
      <c r="D70" s="35"/>
      <c r="E70" s="32" t="str">
        <f t="shared" si="4"/>
        <v/>
      </c>
      <c r="F70" s="35"/>
      <c r="G70" s="36"/>
      <c r="H70" s="31" t="str">
        <f>IFERROR(VLOOKUP($G70,Losmaakbaarheidsfactoren!$B$4:$C$8,2,FALSE),"")</f>
        <v/>
      </c>
      <c r="I70" s="36"/>
      <c r="J70" s="31" t="str">
        <f>IFERROR(VLOOKUP($I70,Losmaakbaarheidsfactoren!$B$10:$C$14,2,FALSE),"")</f>
        <v/>
      </c>
      <c r="K70" s="31" t="str">
        <f t="shared" ref="K70" si="5">IFERROR(2/((1/$H70)+(1/$J70)),"")</f>
        <v/>
      </c>
      <c r="L70" s="36"/>
      <c r="M70" s="31" t="str">
        <f>IFERROR(VLOOKUP($L70,Losmaakbaarheidsfactoren!$B$16:$C$18,2,FALSE),"")</f>
        <v/>
      </c>
      <c r="N70" s="36"/>
      <c r="O70" s="31" t="str">
        <f>IFERROR(VLOOKUP($N70,Losmaakbaarheidsfactoren!$B$20:$C$22,2,FALSE),"")</f>
        <v/>
      </c>
      <c r="P70" s="31" t="str">
        <f t="shared" ref="P70" si="6">IFERROR(2/((1/$M70)+(1/$O70)),"")</f>
        <v/>
      </c>
      <c r="Q70" s="78" t="str">
        <f t="shared" ref="Q70" si="7">IFERROR(2/((1/$K70)+(1/$P70)),"")</f>
        <v/>
      </c>
      <c r="R70" s="19"/>
    </row>
    <row r="71" spans="1:18" ht="15.75" thickBot="1" x14ac:dyDescent="0.3">
      <c r="A71" s="19"/>
      <c r="B71" s="81"/>
      <c r="C71" s="187" t="s">
        <v>27</v>
      </c>
      <c r="D71" s="73"/>
      <c r="E71" s="73"/>
      <c r="F71" s="68">
        <f>IFERROR(SUM($F$72:$F$112),"")</f>
        <v>250</v>
      </c>
      <c r="G71" s="69"/>
      <c r="H71" s="69"/>
      <c r="I71" s="69"/>
      <c r="J71" s="69"/>
      <c r="K71" s="70">
        <f>IFERROR(SUMPRODUCT($F$72:$F$111,$K$72:$K$111)/$F$71,"")</f>
        <v>0.96</v>
      </c>
      <c r="L71" s="69"/>
      <c r="M71" s="69"/>
      <c r="N71" s="69"/>
      <c r="O71" s="69"/>
      <c r="P71" s="71">
        <f>IFERROR(SUMPRODUCT($F$72:$F$111,$P$72:$P$111)/$F$71,"")</f>
        <v>0.88</v>
      </c>
      <c r="Q71" s="74">
        <f>IFERROR(SUMPRODUCT($F$72:$F$111,$Q$72:$Q$111)/$F$71,"")</f>
        <v>0.90666666666666662</v>
      </c>
      <c r="R71" s="19"/>
    </row>
    <row r="72" spans="1:18" hidden="1" outlineLevel="1" x14ac:dyDescent="0.25">
      <c r="A72" s="19"/>
      <c r="B72" s="82" t="s">
        <v>46</v>
      </c>
      <c r="C72" s="8" t="s">
        <v>56</v>
      </c>
      <c r="D72" s="8" t="s">
        <v>47</v>
      </c>
      <c r="E72" s="32" t="str">
        <f>IFERROR(VLOOKUP($D72,$B$30:$C$196,2,FALSE),"")</f>
        <v>Voorbeeld 4</v>
      </c>
      <c r="F72" s="9">
        <v>200</v>
      </c>
      <c r="G72" s="10" t="s">
        <v>9</v>
      </c>
      <c r="H72" s="37">
        <f>IFERROR(VLOOKUP($G72,Losmaakbaarheidsfactoren!$B$4:$C$8,2,FALSE),"")</f>
        <v>1</v>
      </c>
      <c r="I72" s="10" t="s">
        <v>13</v>
      </c>
      <c r="J72" s="37">
        <f>IFERROR(VLOOKUP($I72,Losmaakbaarheidsfactoren!$B$10:$C$14,2,FALSE),"")</f>
        <v>1</v>
      </c>
      <c r="K72" s="37">
        <f>IFERROR(2/((1/$H72)+(1/$J72)),"")</f>
        <v>1</v>
      </c>
      <c r="L72" s="10" t="s">
        <v>18</v>
      </c>
      <c r="M72" s="37">
        <f>IFERROR(VLOOKUP($L72,Losmaakbaarheidsfactoren!$B$16:$C$18,2,FALSE),"")</f>
        <v>1</v>
      </c>
      <c r="N72" s="10" t="s">
        <v>22</v>
      </c>
      <c r="O72" s="37">
        <f>IFERROR(VLOOKUP($N72,Losmaakbaarheidsfactoren!$B$20:$C$22,2,FALSE),"")</f>
        <v>1</v>
      </c>
      <c r="P72" s="37">
        <f>IFERROR(2/((1/$M72)+(1/$O72)),"")</f>
        <v>1</v>
      </c>
      <c r="Q72" s="76">
        <f>IFERROR(2/((1/$K72)+(1/$P72)),"")</f>
        <v>1</v>
      </c>
      <c r="R72" s="19"/>
    </row>
    <row r="73" spans="1:18" hidden="1" outlineLevel="1" x14ac:dyDescent="0.25">
      <c r="A73" s="19"/>
      <c r="B73" s="83" t="s">
        <v>47</v>
      </c>
      <c r="C73" s="11" t="s">
        <v>57</v>
      </c>
      <c r="D73" s="11" t="s">
        <v>44</v>
      </c>
      <c r="E73" s="32" t="str">
        <f t="shared" ref="E73:E111" si="8">IFERROR(VLOOKUP($D73,$B$30:$C$196,2,FALSE),"")</f>
        <v>Voorbeeld 1</v>
      </c>
      <c r="F73" s="12">
        <v>50</v>
      </c>
      <c r="G73" s="13" t="s">
        <v>39</v>
      </c>
      <c r="H73" s="37">
        <f>IFERROR(VLOOKUP($G73,Losmaakbaarheidsfactoren!$B$4:$C$8,2,FALSE),"")</f>
        <v>0.8</v>
      </c>
      <c r="I73" s="13" t="s">
        <v>14</v>
      </c>
      <c r="J73" s="31">
        <f>IFERROR(VLOOKUP($I73,Losmaakbaarheidsfactoren!$B$10:$C$14,2,FALSE),"")</f>
        <v>0.8</v>
      </c>
      <c r="K73" s="31">
        <f t="shared" ref="K73:K111" si="9">IFERROR(2/((1/$H73)+(1/$J73)),"")</f>
        <v>0.8</v>
      </c>
      <c r="L73" s="13" t="s">
        <v>19</v>
      </c>
      <c r="M73" s="31">
        <f>IFERROR(VLOOKUP($L73,Losmaakbaarheidsfactoren!$B$16:$C$18,2,FALSE),"")</f>
        <v>0.4</v>
      </c>
      <c r="N73" s="13" t="s">
        <v>23</v>
      </c>
      <c r="O73" s="31">
        <f>IFERROR(VLOOKUP($N73,Losmaakbaarheidsfactoren!$B$20:$C$22,2,FALSE),"")</f>
        <v>0.4</v>
      </c>
      <c r="P73" s="31">
        <f t="shared" ref="P73:P111" si="10">IFERROR(2/((1/$M73)+(1/$O73)),"")</f>
        <v>0.4</v>
      </c>
      <c r="Q73" s="78">
        <f t="shared" ref="Q73:Q111" si="11">IFERROR(2/((1/$K73)+(1/$P73)),"")</f>
        <v>0.53333333333333333</v>
      </c>
      <c r="R73" s="19"/>
    </row>
    <row r="74" spans="1:18" hidden="1" outlineLevel="1" x14ac:dyDescent="0.25">
      <c r="A74" s="19"/>
      <c r="B74" s="83"/>
      <c r="C74" s="11"/>
      <c r="D74" s="11"/>
      <c r="E74" s="32" t="str">
        <f t="shared" si="8"/>
        <v/>
      </c>
      <c r="F74" s="12"/>
      <c r="G74" s="13"/>
      <c r="H74" s="37" t="str">
        <f>IFERROR(VLOOKUP($G74,Losmaakbaarheidsfactoren!$B$4:$C$8,2,FALSE),"")</f>
        <v/>
      </c>
      <c r="I74" s="13"/>
      <c r="J74" s="31" t="str">
        <f>IFERROR(VLOOKUP($I74,Losmaakbaarheidsfactoren!$B$10:$C$14,2,FALSE),"")</f>
        <v/>
      </c>
      <c r="K74" s="31" t="str">
        <f t="shared" si="9"/>
        <v/>
      </c>
      <c r="L74" s="13"/>
      <c r="M74" s="31" t="str">
        <f>IFERROR(VLOOKUP($L74,Losmaakbaarheidsfactoren!$B$16:$C$18,2,FALSE),"")</f>
        <v/>
      </c>
      <c r="N74" s="13"/>
      <c r="O74" s="31" t="str">
        <f>IFERROR(VLOOKUP($N74,Losmaakbaarheidsfactoren!$B$20:$C$22,2,FALSE),"")</f>
        <v/>
      </c>
      <c r="P74" s="31" t="str">
        <f t="shared" si="10"/>
        <v/>
      </c>
      <c r="Q74" s="78" t="str">
        <f t="shared" si="11"/>
        <v/>
      </c>
      <c r="R74" s="19"/>
    </row>
    <row r="75" spans="1:18" hidden="1" outlineLevel="1" x14ac:dyDescent="0.25">
      <c r="A75" s="19"/>
      <c r="B75" s="83"/>
      <c r="C75" s="11"/>
      <c r="D75" s="11"/>
      <c r="E75" s="32" t="str">
        <f t="shared" si="8"/>
        <v/>
      </c>
      <c r="F75" s="12"/>
      <c r="G75" s="13"/>
      <c r="H75" s="37" t="str">
        <f>IFERROR(VLOOKUP($G75,Losmaakbaarheidsfactoren!$B$4:$C$8,2,FALSE),"")</f>
        <v/>
      </c>
      <c r="I75" s="13"/>
      <c r="J75" s="31" t="str">
        <f>IFERROR(VLOOKUP($I75,Losmaakbaarheidsfactoren!$B$10:$C$14,2,FALSE),"")</f>
        <v/>
      </c>
      <c r="K75" s="31" t="str">
        <f t="shared" si="9"/>
        <v/>
      </c>
      <c r="L75" s="13"/>
      <c r="M75" s="31" t="str">
        <f>IFERROR(VLOOKUP($L75,Losmaakbaarheidsfactoren!$B$16:$C$18,2,FALSE),"")</f>
        <v/>
      </c>
      <c r="N75" s="13"/>
      <c r="O75" s="31" t="str">
        <f>IFERROR(VLOOKUP($N75,Losmaakbaarheidsfactoren!$B$20:$C$22,2,FALSE),"")</f>
        <v/>
      </c>
      <c r="P75" s="31" t="str">
        <f t="shared" si="10"/>
        <v/>
      </c>
      <c r="Q75" s="78" t="str">
        <f t="shared" si="11"/>
        <v/>
      </c>
      <c r="R75" s="19"/>
    </row>
    <row r="76" spans="1:18" hidden="1" outlineLevel="1" x14ac:dyDescent="0.25">
      <c r="A76" s="19"/>
      <c r="B76" s="83"/>
      <c r="C76" s="11"/>
      <c r="D76" s="11"/>
      <c r="E76" s="32" t="str">
        <f t="shared" si="8"/>
        <v/>
      </c>
      <c r="F76" s="12"/>
      <c r="G76" s="13"/>
      <c r="H76" s="37" t="str">
        <f>IFERROR(VLOOKUP($G76,Losmaakbaarheidsfactoren!$B$4:$C$8,2,FALSE),"")</f>
        <v/>
      </c>
      <c r="I76" s="13"/>
      <c r="J76" s="31" t="str">
        <f>IFERROR(VLOOKUP($I76,Losmaakbaarheidsfactoren!$B$10:$C$14,2,FALSE),"")</f>
        <v/>
      </c>
      <c r="K76" s="31" t="str">
        <f t="shared" si="9"/>
        <v/>
      </c>
      <c r="L76" s="13"/>
      <c r="M76" s="31" t="str">
        <f>IFERROR(VLOOKUP($L76,Losmaakbaarheidsfactoren!$B$16:$C$18,2,FALSE),"")</f>
        <v/>
      </c>
      <c r="N76" s="13"/>
      <c r="O76" s="31" t="str">
        <f>IFERROR(VLOOKUP($N76,Losmaakbaarheidsfactoren!$B$20:$C$22,2,FALSE),"")</f>
        <v/>
      </c>
      <c r="P76" s="31" t="str">
        <f t="shared" si="10"/>
        <v/>
      </c>
      <c r="Q76" s="78" t="str">
        <f t="shared" si="11"/>
        <v/>
      </c>
      <c r="R76" s="19"/>
    </row>
    <row r="77" spans="1:18" hidden="1" outlineLevel="1" x14ac:dyDescent="0.25">
      <c r="A77" s="19"/>
      <c r="B77" s="83"/>
      <c r="C77" s="11"/>
      <c r="D77" s="11"/>
      <c r="E77" s="32" t="str">
        <f t="shared" si="8"/>
        <v/>
      </c>
      <c r="F77" s="12"/>
      <c r="G77" s="13"/>
      <c r="H77" s="37" t="str">
        <f>IFERROR(VLOOKUP($G77,Losmaakbaarheidsfactoren!$B$4:$C$8,2,FALSE),"")</f>
        <v/>
      </c>
      <c r="I77" s="13"/>
      <c r="J77" s="31" t="str">
        <f>IFERROR(VLOOKUP($I77,Losmaakbaarheidsfactoren!$B$10:$C$14,2,FALSE),"")</f>
        <v/>
      </c>
      <c r="K77" s="31" t="str">
        <f t="shared" si="9"/>
        <v/>
      </c>
      <c r="L77" s="13"/>
      <c r="M77" s="31" t="str">
        <f>IFERROR(VLOOKUP($L77,Losmaakbaarheidsfactoren!$B$16:$C$18,2,FALSE),"")</f>
        <v/>
      </c>
      <c r="N77" s="13"/>
      <c r="O77" s="31" t="str">
        <f>IFERROR(VLOOKUP($N77,Losmaakbaarheidsfactoren!$B$20:$C$22,2,FALSE),"")</f>
        <v/>
      </c>
      <c r="P77" s="31" t="str">
        <f t="shared" si="10"/>
        <v/>
      </c>
      <c r="Q77" s="78" t="str">
        <f t="shared" si="11"/>
        <v/>
      </c>
      <c r="R77" s="19"/>
    </row>
    <row r="78" spans="1:18" hidden="1" outlineLevel="1" x14ac:dyDescent="0.25">
      <c r="A78" s="19"/>
      <c r="B78" s="83"/>
      <c r="C78" s="11"/>
      <c r="D78" s="11"/>
      <c r="E78" s="32" t="str">
        <f t="shared" si="8"/>
        <v/>
      </c>
      <c r="F78" s="12"/>
      <c r="G78" s="13"/>
      <c r="H78" s="37" t="str">
        <f>IFERROR(VLOOKUP($G78,Losmaakbaarheidsfactoren!$B$4:$C$8,2,FALSE),"")</f>
        <v/>
      </c>
      <c r="I78" s="13"/>
      <c r="J78" s="31" t="str">
        <f>IFERROR(VLOOKUP($I78,Losmaakbaarheidsfactoren!$B$10:$C$14,2,FALSE),"")</f>
        <v/>
      </c>
      <c r="K78" s="31" t="str">
        <f t="shared" si="9"/>
        <v/>
      </c>
      <c r="L78" s="13"/>
      <c r="M78" s="31" t="str">
        <f>IFERROR(VLOOKUP($L78,Losmaakbaarheidsfactoren!$B$16:$C$18,2,FALSE),"")</f>
        <v/>
      </c>
      <c r="N78" s="13"/>
      <c r="O78" s="31" t="str">
        <f>IFERROR(VLOOKUP($N78,Losmaakbaarheidsfactoren!$B$20:$C$22,2,FALSE),"")</f>
        <v/>
      </c>
      <c r="P78" s="31" t="str">
        <f t="shared" si="10"/>
        <v/>
      </c>
      <c r="Q78" s="78" t="str">
        <f t="shared" si="11"/>
        <v/>
      </c>
      <c r="R78" s="19"/>
    </row>
    <row r="79" spans="1:18" hidden="1" outlineLevel="1" x14ac:dyDescent="0.25">
      <c r="A79" s="19"/>
      <c r="B79" s="83"/>
      <c r="C79" s="11"/>
      <c r="D79" s="11"/>
      <c r="E79" s="32" t="str">
        <f t="shared" si="8"/>
        <v/>
      </c>
      <c r="F79" s="12"/>
      <c r="G79" s="13"/>
      <c r="H79" s="37" t="str">
        <f>IFERROR(VLOOKUP($G79,Losmaakbaarheidsfactoren!$B$4:$C$8,2,FALSE),"")</f>
        <v/>
      </c>
      <c r="I79" s="13"/>
      <c r="J79" s="31" t="str">
        <f>IFERROR(VLOOKUP($I79,Losmaakbaarheidsfactoren!$B$10:$C$14,2,FALSE),"")</f>
        <v/>
      </c>
      <c r="K79" s="31" t="str">
        <f t="shared" si="9"/>
        <v/>
      </c>
      <c r="L79" s="13"/>
      <c r="M79" s="31" t="str">
        <f>IFERROR(VLOOKUP($L79,Losmaakbaarheidsfactoren!$B$16:$C$18,2,FALSE),"")</f>
        <v/>
      </c>
      <c r="N79" s="13"/>
      <c r="O79" s="31" t="str">
        <f>IFERROR(VLOOKUP($N79,Losmaakbaarheidsfactoren!$B$20:$C$22,2,FALSE),"")</f>
        <v/>
      </c>
      <c r="P79" s="31" t="str">
        <f t="shared" si="10"/>
        <v/>
      </c>
      <c r="Q79" s="78" t="str">
        <f t="shared" si="11"/>
        <v/>
      </c>
      <c r="R79" s="19"/>
    </row>
    <row r="80" spans="1:18" hidden="1" outlineLevel="1" x14ac:dyDescent="0.25">
      <c r="A80" s="19"/>
      <c r="B80" s="83"/>
      <c r="C80" s="11"/>
      <c r="D80" s="11"/>
      <c r="E80" s="32" t="str">
        <f t="shared" si="8"/>
        <v/>
      </c>
      <c r="F80" s="12"/>
      <c r="G80" s="13"/>
      <c r="H80" s="37" t="str">
        <f>IFERROR(VLOOKUP($G80,Losmaakbaarheidsfactoren!$B$4:$C$8,2,FALSE),"")</f>
        <v/>
      </c>
      <c r="I80" s="13"/>
      <c r="J80" s="31" t="str">
        <f>IFERROR(VLOOKUP($I80,Losmaakbaarheidsfactoren!$B$10:$C$14,2,FALSE),"")</f>
        <v/>
      </c>
      <c r="K80" s="31" t="str">
        <f t="shared" si="9"/>
        <v/>
      </c>
      <c r="L80" s="13"/>
      <c r="M80" s="31" t="str">
        <f>IFERROR(VLOOKUP($L80,Losmaakbaarheidsfactoren!$B$16:$C$18,2,FALSE),"")</f>
        <v/>
      </c>
      <c r="N80" s="13"/>
      <c r="O80" s="31" t="str">
        <f>IFERROR(VLOOKUP($N80,Losmaakbaarheidsfactoren!$B$20:$C$22,2,FALSE),"")</f>
        <v/>
      </c>
      <c r="P80" s="31" t="str">
        <f t="shared" si="10"/>
        <v/>
      </c>
      <c r="Q80" s="78" t="str">
        <f t="shared" si="11"/>
        <v/>
      </c>
      <c r="R80" s="19"/>
    </row>
    <row r="81" spans="1:18" s="181" customFormat="1" hidden="1" outlineLevel="1" x14ac:dyDescent="0.25">
      <c r="A81" s="180"/>
      <c r="B81" s="189"/>
      <c r="C81" s="179"/>
      <c r="D81" s="179"/>
      <c r="E81" s="182"/>
      <c r="F81" s="12"/>
      <c r="G81" s="13"/>
      <c r="H81" s="37"/>
      <c r="I81" s="13"/>
      <c r="J81" s="31"/>
      <c r="K81" s="31"/>
      <c r="L81" s="13"/>
      <c r="M81" s="31"/>
      <c r="N81" s="13"/>
      <c r="O81" s="31"/>
      <c r="P81" s="31"/>
      <c r="Q81" s="78"/>
      <c r="R81" s="180"/>
    </row>
    <row r="82" spans="1:18" s="181" customFormat="1" hidden="1" outlineLevel="1" x14ac:dyDescent="0.25">
      <c r="A82" s="180"/>
      <c r="B82" s="189"/>
      <c r="C82" s="179"/>
      <c r="D82" s="179"/>
      <c r="E82" s="182"/>
      <c r="F82" s="12"/>
      <c r="G82" s="13"/>
      <c r="H82" s="37"/>
      <c r="I82" s="13"/>
      <c r="J82" s="31"/>
      <c r="K82" s="31"/>
      <c r="L82" s="13"/>
      <c r="M82" s="31"/>
      <c r="N82" s="13"/>
      <c r="O82" s="31"/>
      <c r="P82" s="31"/>
      <c r="Q82" s="78"/>
      <c r="R82" s="180"/>
    </row>
    <row r="83" spans="1:18" s="181" customFormat="1" hidden="1" outlineLevel="1" x14ac:dyDescent="0.25">
      <c r="A83" s="180"/>
      <c r="B83" s="189"/>
      <c r="C83" s="179"/>
      <c r="D83" s="179"/>
      <c r="E83" s="182"/>
      <c r="F83" s="12"/>
      <c r="G83" s="13"/>
      <c r="H83" s="37"/>
      <c r="I83" s="13"/>
      <c r="J83" s="31"/>
      <c r="K83" s="31"/>
      <c r="L83" s="13"/>
      <c r="M83" s="31"/>
      <c r="N83" s="13"/>
      <c r="O83" s="31"/>
      <c r="P83" s="31"/>
      <c r="Q83" s="78"/>
      <c r="R83" s="180"/>
    </row>
    <row r="84" spans="1:18" s="181" customFormat="1" hidden="1" outlineLevel="1" x14ac:dyDescent="0.25">
      <c r="A84" s="180"/>
      <c r="B84" s="189"/>
      <c r="C84" s="179"/>
      <c r="D84" s="179"/>
      <c r="E84" s="182"/>
      <c r="F84" s="12"/>
      <c r="G84" s="13"/>
      <c r="H84" s="37"/>
      <c r="I84" s="13"/>
      <c r="J84" s="31"/>
      <c r="K84" s="31"/>
      <c r="L84" s="13"/>
      <c r="M84" s="31"/>
      <c r="N84" s="13"/>
      <c r="O84" s="31"/>
      <c r="P84" s="31"/>
      <c r="Q84" s="78"/>
      <c r="R84" s="180"/>
    </row>
    <row r="85" spans="1:18" s="181" customFormat="1" hidden="1" outlineLevel="1" x14ac:dyDescent="0.25">
      <c r="A85" s="180"/>
      <c r="B85" s="189"/>
      <c r="C85" s="179"/>
      <c r="D85" s="179"/>
      <c r="E85" s="182"/>
      <c r="F85" s="12"/>
      <c r="G85" s="13"/>
      <c r="H85" s="37"/>
      <c r="I85" s="13"/>
      <c r="J85" s="31"/>
      <c r="K85" s="31"/>
      <c r="L85" s="13"/>
      <c r="M85" s="31"/>
      <c r="N85" s="13"/>
      <c r="O85" s="31"/>
      <c r="P85" s="31"/>
      <c r="Q85" s="78"/>
      <c r="R85" s="180"/>
    </row>
    <row r="86" spans="1:18" s="181" customFormat="1" hidden="1" outlineLevel="1" x14ac:dyDescent="0.25">
      <c r="A86" s="180"/>
      <c r="B86" s="189"/>
      <c r="C86" s="179"/>
      <c r="D86" s="179"/>
      <c r="E86" s="182"/>
      <c r="F86" s="12"/>
      <c r="G86" s="13"/>
      <c r="H86" s="37"/>
      <c r="I86" s="13"/>
      <c r="J86" s="31"/>
      <c r="K86" s="31"/>
      <c r="L86" s="13"/>
      <c r="M86" s="31"/>
      <c r="N86" s="13"/>
      <c r="O86" s="31"/>
      <c r="P86" s="31"/>
      <c r="Q86" s="78"/>
      <c r="R86" s="180"/>
    </row>
    <row r="87" spans="1:18" s="181" customFormat="1" hidden="1" outlineLevel="1" x14ac:dyDescent="0.25">
      <c r="A87" s="180"/>
      <c r="B87" s="189"/>
      <c r="C87" s="179"/>
      <c r="D87" s="179"/>
      <c r="E87" s="182"/>
      <c r="F87" s="12"/>
      <c r="G87" s="13"/>
      <c r="H87" s="37"/>
      <c r="I87" s="13"/>
      <c r="J87" s="31"/>
      <c r="K87" s="31"/>
      <c r="L87" s="13"/>
      <c r="M87" s="31"/>
      <c r="N87" s="13"/>
      <c r="O87" s="31"/>
      <c r="P87" s="31"/>
      <c r="Q87" s="78"/>
      <c r="R87" s="180"/>
    </row>
    <row r="88" spans="1:18" s="181" customFormat="1" hidden="1" outlineLevel="1" x14ac:dyDescent="0.25">
      <c r="A88" s="180"/>
      <c r="B88" s="189"/>
      <c r="C88" s="179"/>
      <c r="D88" s="179"/>
      <c r="E88" s="182"/>
      <c r="F88" s="12"/>
      <c r="G88" s="13"/>
      <c r="H88" s="37"/>
      <c r="I88" s="13"/>
      <c r="J88" s="31"/>
      <c r="K88" s="31"/>
      <c r="L88" s="13"/>
      <c r="M88" s="31"/>
      <c r="N88" s="13"/>
      <c r="O88" s="31"/>
      <c r="P88" s="31"/>
      <c r="Q88" s="78"/>
      <c r="R88" s="180"/>
    </row>
    <row r="89" spans="1:18" s="181" customFormat="1" hidden="1" outlineLevel="1" x14ac:dyDescent="0.25">
      <c r="A89" s="180"/>
      <c r="B89" s="189"/>
      <c r="C89" s="179"/>
      <c r="D89" s="179"/>
      <c r="E89" s="182"/>
      <c r="F89" s="12"/>
      <c r="G89" s="13"/>
      <c r="H89" s="37"/>
      <c r="I89" s="13"/>
      <c r="J89" s="31"/>
      <c r="K89" s="31"/>
      <c r="L89" s="13"/>
      <c r="M89" s="31"/>
      <c r="N89" s="13"/>
      <c r="O89" s="31"/>
      <c r="P89" s="31"/>
      <c r="Q89" s="78"/>
      <c r="R89" s="180"/>
    </row>
    <row r="90" spans="1:18" s="181" customFormat="1" hidden="1" outlineLevel="1" x14ac:dyDescent="0.25">
      <c r="A90" s="180"/>
      <c r="B90" s="189"/>
      <c r="C90" s="179"/>
      <c r="D90" s="179"/>
      <c r="E90" s="182"/>
      <c r="F90" s="12"/>
      <c r="G90" s="13"/>
      <c r="H90" s="37"/>
      <c r="I90" s="13"/>
      <c r="J90" s="31"/>
      <c r="K90" s="31"/>
      <c r="L90" s="13"/>
      <c r="M90" s="31"/>
      <c r="N90" s="13"/>
      <c r="O90" s="31"/>
      <c r="P90" s="31"/>
      <c r="Q90" s="78"/>
      <c r="R90" s="180"/>
    </row>
    <row r="91" spans="1:18" hidden="1" outlineLevel="1" x14ac:dyDescent="0.25">
      <c r="A91" s="19"/>
      <c r="B91" s="83"/>
      <c r="C91" s="11"/>
      <c r="D91" s="11"/>
      <c r="E91" s="32" t="str">
        <f t="shared" si="8"/>
        <v/>
      </c>
      <c r="F91" s="12"/>
      <c r="G91" s="13"/>
      <c r="H91" s="37" t="str">
        <f>IFERROR(VLOOKUP($G91,Losmaakbaarheidsfactoren!$B$4:$C$8,2,FALSE),"")</f>
        <v/>
      </c>
      <c r="I91" s="13"/>
      <c r="J91" s="31" t="str">
        <f>IFERROR(VLOOKUP($I91,Losmaakbaarheidsfactoren!$B$10:$C$14,2,FALSE),"")</f>
        <v/>
      </c>
      <c r="K91" s="31" t="str">
        <f t="shared" si="9"/>
        <v/>
      </c>
      <c r="L91" s="13"/>
      <c r="M91" s="31" t="str">
        <f>IFERROR(VLOOKUP($L91,Losmaakbaarheidsfactoren!$B$16:$C$18,2,FALSE),"")</f>
        <v/>
      </c>
      <c r="N91" s="13"/>
      <c r="O91" s="31" t="str">
        <f>IFERROR(VLOOKUP($N91,Losmaakbaarheidsfactoren!$B$20:$C$22,2,FALSE),"")</f>
        <v/>
      </c>
      <c r="P91" s="31" t="str">
        <f t="shared" si="10"/>
        <v/>
      </c>
      <c r="Q91" s="78" t="str">
        <f t="shared" si="11"/>
        <v/>
      </c>
      <c r="R91" s="19"/>
    </row>
    <row r="92" spans="1:18" hidden="1" outlineLevel="1" x14ac:dyDescent="0.25">
      <c r="A92" s="19"/>
      <c r="B92" s="83"/>
      <c r="C92" s="11"/>
      <c r="D92" s="11"/>
      <c r="E92" s="32" t="str">
        <f t="shared" si="8"/>
        <v/>
      </c>
      <c r="F92" s="12"/>
      <c r="G92" s="13"/>
      <c r="H92" s="37" t="str">
        <f>IFERROR(VLOOKUP($G92,Losmaakbaarheidsfactoren!$B$4:$C$8,2,FALSE),"")</f>
        <v/>
      </c>
      <c r="I92" s="13"/>
      <c r="J92" s="31" t="str">
        <f>IFERROR(VLOOKUP($I92,Losmaakbaarheidsfactoren!$B$10:$C$14,2,FALSE),"")</f>
        <v/>
      </c>
      <c r="K92" s="31" t="str">
        <f t="shared" si="9"/>
        <v/>
      </c>
      <c r="L92" s="13"/>
      <c r="M92" s="31" t="str">
        <f>IFERROR(VLOOKUP($L92,Losmaakbaarheidsfactoren!$B$16:$C$18,2,FALSE),"")</f>
        <v/>
      </c>
      <c r="N92" s="13"/>
      <c r="O92" s="31" t="str">
        <f>IFERROR(VLOOKUP($N92,Losmaakbaarheidsfactoren!$B$20:$C$22,2,FALSE),"")</f>
        <v/>
      </c>
      <c r="P92" s="31" t="str">
        <f t="shared" si="10"/>
        <v/>
      </c>
      <c r="Q92" s="78" t="str">
        <f t="shared" si="11"/>
        <v/>
      </c>
      <c r="R92" s="19"/>
    </row>
    <row r="93" spans="1:18" hidden="1" outlineLevel="1" x14ac:dyDescent="0.25">
      <c r="A93" s="19"/>
      <c r="B93" s="83"/>
      <c r="C93" s="11"/>
      <c r="D93" s="11"/>
      <c r="E93" s="32" t="str">
        <f t="shared" si="8"/>
        <v/>
      </c>
      <c r="F93" s="12"/>
      <c r="G93" s="13"/>
      <c r="H93" s="37" t="str">
        <f>IFERROR(VLOOKUP($G93,Losmaakbaarheidsfactoren!$B$4:$C$8,2,FALSE),"")</f>
        <v/>
      </c>
      <c r="I93" s="13"/>
      <c r="J93" s="31" t="str">
        <f>IFERROR(VLOOKUP($I93,Losmaakbaarheidsfactoren!$B$10:$C$14,2,FALSE),"")</f>
        <v/>
      </c>
      <c r="K93" s="31" t="str">
        <f t="shared" si="9"/>
        <v/>
      </c>
      <c r="L93" s="13"/>
      <c r="M93" s="31" t="str">
        <f>IFERROR(VLOOKUP($L93,Losmaakbaarheidsfactoren!$B$16:$C$18,2,FALSE),"")</f>
        <v/>
      </c>
      <c r="N93" s="13"/>
      <c r="O93" s="31" t="str">
        <f>IFERROR(VLOOKUP($N93,Losmaakbaarheidsfactoren!$B$20:$C$22,2,FALSE),"")</f>
        <v/>
      </c>
      <c r="P93" s="31" t="str">
        <f t="shared" si="10"/>
        <v/>
      </c>
      <c r="Q93" s="78" t="str">
        <f t="shared" si="11"/>
        <v/>
      </c>
      <c r="R93" s="19"/>
    </row>
    <row r="94" spans="1:18" hidden="1" outlineLevel="1" x14ac:dyDescent="0.25">
      <c r="A94" s="19"/>
      <c r="B94" s="83"/>
      <c r="C94" s="11"/>
      <c r="D94" s="11"/>
      <c r="E94" s="32" t="str">
        <f t="shared" si="8"/>
        <v/>
      </c>
      <c r="F94" s="12"/>
      <c r="G94" s="13"/>
      <c r="H94" s="37" t="str">
        <f>IFERROR(VLOOKUP($G94,Losmaakbaarheidsfactoren!$B$4:$C$8,2,FALSE),"")</f>
        <v/>
      </c>
      <c r="I94" s="13"/>
      <c r="J94" s="31" t="str">
        <f>IFERROR(VLOOKUP($I94,Losmaakbaarheidsfactoren!$B$10:$C$14,2,FALSE),"")</f>
        <v/>
      </c>
      <c r="K94" s="31" t="str">
        <f t="shared" si="9"/>
        <v/>
      </c>
      <c r="L94" s="13"/>
      <c r="M94" s="31" t="str">
        <f>IFERROR(VLOOKUP($L94,Losmaakbaarheidsfactoren!$B$16:$C$18,2,FALSE),"")</f>
        <v/>
      </c>
      <c r="N94" s="13"/>
      <c r="O94" s="31" t="str">
        <f>IFERROR(VLOOKUP($N94,Losmaakbaarheidsfactoren!$B$20:$C$22,2,FALSE),"")</f>
        <v/>
      </c>
      <c r="P94" s="31" t="str">
        <f t="shared" si="10"/>
        <v/>
      </c>
      <c r="Q94" s="78" t="str">
        <f t="shared" si="11"/>
        <v/>
      </c>
      <c r="R94" s="19"/>
    </row>
    <row r="95" spans="1:18" hidden="1" outlineLevel="1" x14ac:dyDescent="0.25">
      <c r="A95" s="19"/>
      <c r="B95" s="83"/>
      <c r="C95" s="11"/>
      <c r="D95" s="11"/>
      <c r="E95" s="32" t="str">
        <f t="shared" si="8"/>
        <v/>
      </c>
      <c r="F95" s="12"/>
      <c r="G95" s="13"/>
      <c r="H95" s="37" t="str">
        <f>IFERROR(VLOOKUP($G95,Losmaakbaarheidsfactoren!$B$4:$C$8,2,FALSE),"")</f>
        <v/>
      </c>
      <c r="I95" s="13"/>
      <c r="J95" s="31" t="str">
        <f>IFERROR(VLOOKUP($I95,Losmaakbaarheidsfactoren!$B$10:$C$14,2,FALSE),"")</f>
        <v/>
      </c>
      <c r="K95" s="31" t="str">
        <f t="shared" si="9"/>
        <v/>
      </c>
      <c r="L95" s="13"/>
      <c r="M95" s="31" t="str">
        <f>IFERROR(VLOOKUP($L95,Losmaakbaarheidsfactoren!$B$16:$C$18,2,FALSE),"")</f>
        <v/>
      </c>
      <c r="N95" s="13"/>
      <c r="O95" s="31" t="str">
        <f>IFERROR(VLOOKUP($N95,Losmaakbaarheidsfactoren!$B$20:$C$22,2,FALSE),"")</f>
        <v/>
      </c>
      <c r="P95" s="31" t="str">
        <f t="shared" si="10"/>
        <v/>
      </c>
      <c r="Q95" s="78" t="str">
        <f t="shared" si="11"/>
        <v/>
      </c>
      <c r="R95" s="19"/>
    </row>
    <row r="96" spans="1:18" hidden="1" outlineLevel="1" x14ac:dyDescent="0.25">
      <c r="A96" s="19"/>
      <c r="B96" s="83"/>
      <c r="C96" s="11"/>
      <c r="D96" s="11"/>
      <c r="E96" s="32" t="str">
        <f t="shared" si="8"/>
        <v/>
      </c>
      <c r="F96" s="12"/>
      <c r="G96" s="13"/>
      <c r="H96" s="37" t="str">
        <f>IFERROR(VLOOKUP($G96,Losmaakbaarheidsfactoren!$B$4:$C$8,2,FALSE),"")</f>
        <v/>
      </c>
      <c r="I96" s="13"/>
      <c r="J96" s="31" t="str">
        <f>IFERROR(VLOOKUP($I96,Losmaakbaarheidsfactoren!$B$10:$C$14,2,FALSE),"")</f>
        <v/>
      </c>
      <c r="K96" s="31" t="str">
        <f t="shared" si="9"/>
        <v/>
      </c>
      <c r="L96" s="13"/>
      <c r="M96" s="31" t="str">
        <f>IFERROR(VLOOKUP($L96,Losmaakbaarheidsfactoren!$B$16:$C$18,2,FALSE),"")</f>
        <v/>
      </c>
      <c r="N96" s="13"/>
      <c r="O96" s="31" t="str">
        <f>IFERROR(VLOOKUP($N96,Losmaakbaarheidsfactoren!$B$20:$C$22,2,FALSE),"")</f>
        <v/>
      </c>
      <c r="P96" s="31" t="str">
        <f t="shared" si="10"/>
        <v/>
      </c>
      <c r="Q96" s="78" t="str">
        <f t="shared" si="11"/>
        <v/>
      </c>
      <c r="R96" s="19"/>
    </row>
    <row r="97" spans="1:18" hidden="1" outlineLevel="1" x14ac:dyDescent="0.25">
      <c r="A97" s="19"/>
      <c r="B97" s="83"/>
      <c r="C97" s="11"/>
      <c r="D97" s="11"/>
      <c r="E97" s="32" t="str">
        <f t="shared" si="8"/>
        <v/>
      </c>
      <c r="F97" s="11"/>
      <c r="G97" s="13"/>
      <c r="H97" s="37" t="str">
        <f>IFERROR(VLOOKUP($G97,Losmaakbaarheidsfactoren!$B$4:$C$8,2,FALSE),"")</f>
        <v/>
      </c>
      <c r="I97" s="13"/>
      <c r="J97" s="31" t="str">
        <f>IFERROR(VLOOKUP($I97,Losmaakbaarheidsfactoren!$B$10:$C$14,2,FALSE),"")</f>
        <v/>
      </c>
      <c r="K97" s="31" t="str">
        <f t="shared" si="9"/>
        <v/>
      </c>
      <c r="L97" s="13"/>
      <c r="M97" s="31" t="str">
        <f>IFERROR(VLOOKUP($L97,Losmaakbaarheidsfactoren!$B$16:$C$18,2,FALSE),"")</f>
        <v/>
      </c>
      <c r="N97" s="13"/>
      <c r="O97" s="31" t="str">
        <f>IFERROR(VLOOKUP($N97,Losmaakbaarheidsfactoren!$B$20:$C$22,2,FALSE),"")</f>
        <v/>
      </c>
      <c r="P97" s="31" t="str">
        <f t="shared" si="10"/>
        <v/>
      </c>
      <c r="Q97" s="78" t="str">
        <f t="shared" si="11"/>
        <v/>
      </c>
      <c r="R97" s="19"/>
    </row>
    <row r="98" spans="1:18" hidden="1" outlineLevel="1" x14ac:dyDescent="0.25">
      <c r="A98" s="19"/>
      <c r="B98" s="83"/>
      <c r="C98" s="11"/>
      <c r="D98" s="11"/>
      <c r="E98" s="32" t="str">
        <f t="shared" si="8"/>
        <v/>
      </c>
      <c r="F98" s="11"/>
      <c r="G98" s="13"/>
      <c r="H98" s="37" t="str">
        <f>IFERROR(VLOOKUP($G98,Losmaakbaarheidsfactoren!$B$4:$C$8,2,FALSE),"")</f>
        <v/>
      </c>
      <c r="I98" s="13"/>
      <c r="J98" s="31" t="str">
        <f>IFERROR(VLOOKUP($I98,Losmaakbaarheidsfactoren!$B$10:$C$14,2,FALSE),"")</f>
        <v/>
      </c>
      <c r="K98" s="31" t="str">
        <f t="shared" si="9"/>
        <v/>
      </c>
      <c r="L98" s="13"/>
      <c r="M98" s="31" t="str">
        <f>IFERROR(VLOOKUP($L98,Losmaakbaarheidsfactoren!$B$16:$C$18,2,FALSE),"")</f>
        <v/>
      </c>
      <c r="N98" s="13"/>
      <c r="O98" s="31" t="str">
        <f>IFERROR(VLOOKUP($N98,Losmaakbaarheidsfactoren!$B$20:$C$22,2,FALSE),"")</f>
        <v/>
      </c>
      <c r="P98" s="31" t="str">
        <f t="shared" si="10"/>
        <v/>
      </c>
      <c r="Q98" s="78" t="str">
        <f t="shared" si="11"/>
        <v/>
      </c>
      <c r="R98" s="19"/>
    </row>
    <row r="99" spans="1:18" hidden="1" outlineLevel="1" x14ac:dyDescent="0.25">
      <c r="A99" s="19"/>
      <c r="B99" s="83"/>
      <c r="C99" s="11"/>
      <c r="D99" s="11"/>
      <c r="E99" s="32" t="str">
        <f t="shared" si="8"/>
        <v/>
      </c>
      <c r="F99" s="11"/>
      <c r="G99" s="13"/>
      <c r="H99" s="37" t="str">
        <f>IFERROR(VLOOKUP($G99,Losmaakbaarheidsfactoren!$B$4:$C$8,2,FALSE),"")</f>
        <v/>
      </c>
      <c r="I99" s="13"/>
      <c r="J99" s="31" t="str">
        <f>IFERROR(VLOOKUP($I99,Losmaakbaarheidsfactoren!$B$10:$C$14,2,FALSE),"")</f>
        <v/>
      </c>
      <c r="K99" s="31" t="str">
        <f t="shared" si="9"/>
        <v/>
      </c>
      <c r="L99" s="13"/>
      <c r="M99" s="31" t="str">
        <f>IFERROR(VLOOKUP($L99,Losmaakbaarheidsfactoren!$B$16:$C$18,2,FALSE),"")</f>
        <v/>
      </c>
      <c r="N99" s="13"/>
      <c r="O99" s="31" t="str">
        <f>IFERROR(VLOOKUP($N99,Losmaakbaarheidsfactoren!$B$20:$C$22,2,FALSE),"")</f>
        <v/>
      </c>
      <c r="P99" s="31" t="str">
        <f t="shared" si="10"/>
        <v/>
      </c>
      <c r="Q99" s="78" t="str">
        <f t="shared" si="11"/>
        <v/>
      </c>
      <c r="R99" s="19"/>
    </row>
    <row r="100" spans="1:18" hidden="1" outlineLevel="1" x14ac:dyDescent="0.25">
      <c r="A100" s="19"/>
      <c r="B100" s="83"/>
      <c r="C100" s="11"/>
      <c r="D100" s="11"/>
      <c r="E100" s="32" t="str">
        <f t="shared" si="8"/>
        <v/>
      </c>
      <c r="F100" s="11"/>
      <c r="G100" s="13"/>
      <c r="H100" s="37" t="str">
        <f>IFERROR(VLOOKUP($G100,Losmaakbaarheidsfactoren!$B$4:$C$8,2,FALSE),"")</f>
        <v/>
      </c>
      <c r="I100" s="13"/>
      <c r="J100" s="31" t="str">
        <f>IFERROR(VLOOKUP($I100,Losmaakbaarheidsfactoren!$B$10:$C$14,2,FALSE),"")</f>
        <v/>
      </c>
      <c r="K100" s="31" t="str">
        <f t="shared" si="9"/>
        <v/>
      </c>
      <c r="L100" s="13"/>
      <c r="M100" s="31" t="str">
        <f>IFERROR(VLOOKUP($L100,Losmaakbaarheidsfactoren!$B$16:$C$18,2,FALSE),"")</f>
        <v/>
      </c>
      <c r="N100" s="13"/>
      <c r="O100" s="31" t="str">
        <f>IFERROR(VLOOKUP($N100,Losmaakbaarheidsfactoren!$B$20:$C$22,2,FALSE),"")</f>
        <v/>
      </c>
      <c r="P100" s="31" t="str">
        <f t="shared" si="10"/>
        <v/>
      </c>
      <c r="Q100" s="78" t="str">
        <f t="shared" si="11"/>
        <v/>
      </c>
      <c r="R100" s="19"/>
    </row>
    <row r="101" spans="1:18" hidden="1" outlineLevel="1" x14ac:dyDescent="0.25">
      <c r="A101" s="19"/>
      <c r="B101" s="83"/>
      <c r="C101" s="11"/>
      <c r="D101" s="11"/>
      <c r="E101" s="32" t="str">
        <f t="shared" si="8"/>
        <v/>
      </c>
      <c r="F101" s="11"/>
      <c r="G101" s="13"/>
      <c r="H101" s="37" t="str">
        <f>IFERROR(VLOOKUP($G101,Losmaakbaarheidsfactoren!$B$4:$C$8,2,FALSE),"")</f>
        <v/>
      </c>
      <c r="I101" s="13"/>
      <c r="J101" s="31" t="str">
        <f>IFERROR(VLOOKUP($I101,Losmaakbaarheidsfactoren!$B$10:$C$14,2,FALSE),"")</f>
        <v/>
      </c>
      <c r="K101" s="31" t="str">
        <f t="shared" si="9"/>
        <v/>
      </c>
      <c r="L101" s="13"/>
      <c r="M101" s="31" t="str">
        <f>IFERROR(VLOOKUP($L101,Losmaakbaarheidsfactoren!$B$16:$C$18,2,FALSE),"")</f>
        <v/>
      </c>
      <c r="N101" s="13"/>
      <c r="O101" s="31" t="str">
        <f>IFERROR(VLOOKUP($N101,Losmaakbaarheidsfactoren!$B$20:$C$22,2,FALSE),"")</f>
        <v/>
      </c>
      <c r="P101" s="31" t="str">
        <f t="shared" si="10"/>
        <v/>
      </c>
      <c r="Q101" s="78" t="str">
        <f t="shared" si="11"/>
        <v/>
      </c>
      <c r="R101" s="19"/>
    </row>
    <row r="102" spans="1:18" hidden="1" outlineLevel="1" x14ac:dyDescent="0.25">
      <c r="A102" s="19"/>
      <c r="B102" s="83"/>
      <c r="C102" s="11"/>
      <c r="D102" s="11"/>
      <c r="E102" s="32" t="str">
        <f t="shared" si="8"/>
        <v/>
      </c>
      <c r="F102" s="11"/>
      <c r="G102" s="13"/>
      <c r="H102" s="37" t="str">
        <f>IFERROR(VLOOKUP($G102,Losmaakbaarheidsfactoren!$B$4:$C$8,2,FALSE),"")</f>
        <v/>
      </c>
      <c r="I102" s="13"/>
      <c r="J102" s="31" t="str">
        <f>IFERROR(VLOOKUP($I102,Losmaakbaarheidsfactoren!$B$10:$C$14,2,FALSE),"")</f>
        <v/>
      </c>
      <c r="K102" s="31" t="str">
        <f t="shared" si="9"/>
        <v/>
      </c>
      <c r="L102" s="13"/>
      <c r="M102" s="31" t="str">
        <f>IFERROR(VLOOKUP($L102,Losmaakbaarheidsfactoren!$B$16:$C$18,2,FALSE),"")</f>
        <v/>
      </c>
      <c r="N102" s="13"/>
      <c r="O102" s="31" t="str">
        <f>IFERROR(VLOOKUP($N102,Losmaakbaarheidsfactoren!$B$20:$C$22,2,FALSE),"")</f>
        <v/>
      </c>
      <c r="P102" s="31" t="str">
        <f t="shared" si="10"/>
        <v/>
      </c>
      <c r="Q102" s="78" t="str">
        <f t="shared" si="11"/>
        <v/>
      </c>
      <c r="R102" s="19"/>
    </row>
    <row r="103" spans="1:18" hidden="1" outlineLevel="1" x14ac:dyDescent="0.25">
      <c r="A103" s="19"/>
      <c r="B103" s="83"/>
      <c r="C103" s="11"/>
      <c r="D103" s="11"/>
      <c r="E103" s="32" t="str">
        <f t="shared" si="8"/>
        <v/>
      </c>
      <c r="F103" s="11"/>
      <c r="G103" s="13"/>
      <c r="H103" s="37" t="str">
        <f>IFERROR(VLOOKUP($G103,Losmaakbaarheidsfactoren!$B$4:$C$8,2,FALSE),"")</f>
        <v/>
      </c>
      <c r="I103" s="13"/>
      <c r="J103" s="31" t="str">
        <f>IFERROR(VLOOKUP($I103,Losmaakbaarheidsfactoren!$B$10:$C$14,2,FALSE),"")</f>
        <v/>
      </c>
      <c r="K103" s="31" t="str">
        <f t="shared" si="9"/>
        <v/>
      </c>
      <c r="L103" s="13"/>
      <c r="M103" s="31" t="str">
        <f>IFERROR(VLOOKUP($L103,Losmaakbaarheidsfactoren!$B$16:$C$18,2,FALSE),"")</f>
        <v/>
      </c>
      <c r="N103" s="13"/>
      <c r="O103" s="31" t="str">
        <f>IFERROR(VLOOKUP($N103,Losmaakbaarheidsfactoren!$B$20:$C$22,2,FALSE),"")</f>
        <v/>
      </c>
      <c r="P103" s="31" t="str">
        <f t="shared" si="10"/>
        <v/>
      </c>
      <c r="Q103" s="78" t="str">
        <f t="shared" si="11"/>
        <v/>
      </c>
      <c r="R103" s="19"/>
    </row>
    <row r="104" spans="1:18" hidden="1" outlineLevel="1" x14ac:dyDescent="0.25">
      <c r="A104" s="19"/>
      <c r="B104" s="83"/>
      <c r="C104" s="11"/>
      <c r="D104" s="11"/>
      <c r="E104" s="32" t="str">
        <f t="shared" si="8"/>
        <v/>
      </c>
      <c r="F104" s="11"/>
      <c r="G104" s="13"/>
      <c r="H104" s="37" t="str">
        <f>IFERROR(VLOOKUP($G104,Losmaakbaarheidsfactoren!$B$4:$C$8,2,FALSE),"")</f>
        <v/>
      </c>
      <c r="I104" s="13"/>
      <c r="J104" s="31" t="str">
        <f>IFERROR(VLOOKUP($I104,Losmaakbaarheidsfactoren!$B$10:$C$14,2,FALSE),"")</f>
        <v/>
      </c>
      <c r="K104" s="31" t="str">
        <f t="shared" si="9"/>
        <v/>
      </c>
      <c r="L104" s="13"/>
      <c r="M104" s="31" t="str">
        <f>IFERROR(VLOOKUP($L104,Losmaakbaarheidsfactoren!$B$16:$C$18,2,FALSE),"")</f>
        <v/>
      </c>
      <c r="N104" s="13"/>
      <c r="O104" s="31" t="str">
        <f>IFERROR(VLOOKUP($N104,Losmaakbaarheidsfactoren!$B$20:$C$22,2,FALSE),"")</f>
        <v/>
      </c>
      <c r="P104" s="31" t="str">
        <f t="shared" si="10"/>
        <v/>
      </c>
      <c r="Q104" s="78" t="str">
        <f t="shared" si="11"/>
        <v/>
      </c>
      <c r="R104" s="19"/>
    </row>
    <row r="105" spans="1:18" hidden="1" outlineLevel="1" x14ac:dyDescent="0.25">
      <c r="A105" s="19"/>
      <c r="B105" s="83"/>
      <c r="C105" s="11"/>
      <c r="D105" s="11"/>
      <c r="E105" s="32" t="str">
        <f t="shared" si="8"/>
        <v/>
      </c>
      <c r="F105" s="11"/>
      <c r="G105" s="13"/>
      <c r="H105" s="37" t="str">
        <f>IFERROR(VLOOKUP($G105,Losmaakbaarheidsfactoren!$B$4:$C$8,2,FALSE),"")</f>
        <v/>
      </c>
      <c r="I105" s="13"/>
      <c r="J105" s="31" t="str">
        <f>IFERROR(VLOOKUP($I105,Losmaakbaarheidsfactoren!$B$10:$C$14,2,FALSE),"")</f>
        <v/>
      </c>
      <c r="K105" s="31" t="str">
        <f t="shared" si="9"/>
        <v/>
      </c>
      <c r="L105" s="13"/>
      <c r="M105" s="31" t="str">
        <f>IFERROR(VLOOKUP($L105,Losmaakbaarheidsfactoren!$B$16:$C$18,2,FALSE),"")</f>
        <v/>
      </c>
      <c r="N105" s="13"/>
      <c r="O105" s="31" t="str">
        <f>IFERROR(VLOOKUP($N105,Losmaakbaarheidsfactoren!$B$20:$C$22,2,FALSE),"")</f>
        <v/>
      </c>
      <c r="P105" s="31" t="str">
        <f t="shared" si="10"/>
        <v/>
      </c>
      <c r="Q105" s="78" t="str">
        <f t="shared" si="11"/>
        <v/>
      </c>
      <c r="R105" s="19"/>
    </row>
    <row r="106" spans="1:18" hidden="1" outlineLevel="1" x14ac:dyDescent="0.25">
      <c r="A106" s="19"/>
      <c r="B106" s="83"/>
      <c r="C106" s="11"/>
      <c r="D106" s="11"/>
      <c r="E106" s="32" t="str">
        <f t="shared" si="8"/>
        <v/>
      </c>
      <c r="F106" s="11"/>
      <c r="G106" s="13"/>
      <c r="H106" s="37" t="str">
        <f>IFERROR(VLOOKUP($G106,Losmaakbaarheidsfactoren!$B$4:$C$8,2,FALSE),"")</f>
        <v/>
      </c>
      <c r="I106" s="13"/>
      <c r="J106" s="31" t="str">
        <f>IFERROR(VLOOKUP($I106,Losmaakbaarheidsfactoren!$B$10:$C$14,2,FALSE),"")</f>
        <v/>
      </c>
      <c r="K106" s="31" t="str">
        <f t="shared" si="9"/>
        <v/>
      </c>
      <c r="L106" s="13"/>
      <c r="M106" s="31" t="str">
        <f>IFERROR(VLOOKUP($L106,Losmaakbaarheidsfactoren!$B$16:$C$18,2,FALSE),"")</f>
        <v/>
      </c>
      <c r="N106" s="13"/>
      <c r="O106" s="31" t="str">
        <f>IFERROR(VLOOKUP($N106,Losmaakbaarheidsfactoren!$B$20:$C$22,2,FALSE),"")</f>
        <v/>
      </c>
      <c r="P106" s="31" t="str">
        <f t="shared" si="10"/>
        <v/>
      </c>
      <c r="Q106" s="78" t="str">
        <f t="shared" si="11"/>
        <v/>
      </c>
      <c r="R106" s="19"/>
    </row>
    <row r="107" spans="1:18" hidden="1" outlineLevel="1" x14ac:dyDescent="0.25">
      <c r="A107" s="19"/>
      <c r="B107" s="83"/>
      <c r="C107" s="11"/>
      <c r="D107" s="11"/>
      <c r="E107" s="32" t="str">
        <f t="shared" si="8"/>
        <v/>
      </c>
      <c r="F107" s="11"/>
      <c r="G107" s="13"/>
      <c r="H107" s="37" t="str">
        <f>IFERROR(VLOOKUP($G107,Losmaakbaarheidsfactoren!$B$4:$C$8,2,FALSE),"")</f>
        <v/>
      </c>
      <c r="I107" s="13"/>
      <c r="J107" s="31" t="str">
        <f>IFERROR(VLOOKUP($I107,Losmaakbaarheidsfactoren!$B$10:$C$14,2,FALSE),"")</f>
        <v/>
      </c>
      <c r="K107" s="31" t="str">
        <f t="shared" si="9"/>
        <v/>
      </c>
      <c r="L107" s="13"/>
      <c r="M107" s="31" t="str">
        <f>IFERROR(VLOOKUP($L107,Losmaakbaarheidsfactoren!$B$16:$C$18,2,FALSE),"")</f>
        <v/>
      </c>
      <c r="N107" s="13"/>
      <c r="O107" s="31" t="str">
        <f>IFERROR(VLOOKUP($N107,Losmaakbaarheidsfactoren!$B$20:$C$22,2,FALSE),"")</f>
        <v/>
      </c>
      <c r="P107" s="31" t="str">
        <f t="shared" si="10"/>
        <v/>
      </c>
      <c r="Q107" s="78" t="str">
        <f t="shared" si="11"/>
        <v/>
      </c>
      <c r="R107" s="19"/>
    </row>
    <row r="108" spans="1:18" hidden="1" outlineLevel="1" x14ac:dyDescent="0.25">
      <c r="A108" s="19"/>
      <c r="B108" s="83"/>
      <c r="C108" s="11"/>
      <c r="D108" s="11"/>
      <c r="E108" s="32" t="str">
        <f t="shared" si="8"/>
        <v/>
      </c>
      <c r="F108" s="11"/>
      <c r="G108" s="13"/>
      <c r="H108" s="37" t="str">
        <f>IFERROR(VLOOKUP($G108,Losmaakbaarheidsfactoren!$B$4:$C$8,2,FALSE),"")</f>
        <v/>
      </c>
      <c r="I108" s="13"/>
      <c r="J108" s="31" t="str">
        <f>IFERROR(VLOOKUP($I108,Losmaakbaarheidsfactoren!$B$10:$C$14,2,FALSE),"")</f>
        <v/>
      </c>
      <c r="K108" s="31" t="str">
        <f t="shared" si="9"/>
        <v/>
      </c>
      <c r="L108" s="13"/>
      <c r="M108" s="31" t="str">
        <f>IFERROR(VLOOKUP($L108,Losmaakbaarheidsfactoren!$B$16:$C$18,2,FALSE),"")</f>
        <v/>
      </c>
      <c r="N108" s="13"/>
      <c r="O108" s="31" t="str">
        <f>IFERROR(VLOOKUP($N108,Losmaakbaarheidsfactoren!$B$20:$C$22,2,FALSE),"")</f>
        <v/>
      </c>
      <c r="P108" s="31" t="str">
        <f t="shared" si="10"/>
        <v/>
      </c>
      <c r="Q108" s="78" t="str">
        <f t="shared" si="11"/>
        <v/>
      </c>
      <c r="R108" s="19"/>
    </row>
    <row r="109" spans="1:18" hidden="1" outlineLevel="1" x14ac:dyDescent="0.25">
      <c r="A109" s="19"/>
      <c r="B109" s="83"/>
      <c r="C109" s="11"/>
      <c r="D109" s="11"/>
      <c r="E109" s="32" t="str">
        <f t="shared" si="8"/>
        <v/>
      </c>
      <c r="F109" s="11"/>
      <c r="G109" s="13"/>
      <c r="H109" s="37" t="str">
        <f>IFERROR(VLOOKUP($G109,Losmaakbaarheidsfactoren!$B$4:$C$8,2,FALSE),"")</f>
        <v/>
      </c>
      <c r="I109" s="13"/>
      <c r="J109" s="31" t="str">
        <f>IFERROR(VLOOKUP($I109,Losmaakbaarheidsfactoren!$B$10:$C$14,2,FALSE),"")</f>
        <v/>
      </c>
      <c r="K109" s="31" t="str">
        <f t="shared" si="9"/>
        <v/>
      </c>
      <c r="L109" s="13"/>
      <c r="M109" s="31" t="str">
        <f>IFERROR(VLOOKUP($L109,Losmaakbaarheidsfactoren!$B$16:$C$18,2,FALSE),"")</f>
        <v/>
      </c>
      <c r="N109" s="13"/>
      <c r="O109" s="31" t="str">
        <f>IFERROR(VLOOKUP($N109,Losmaakbaarheidsfactoren!$B$20:$C$22,2,FALSE),"")</f>
        <v/>
      </c>
      <c r="P109" s="31" t="str">
        <f t="shared" si="10"/>
        <v/>
      </c>
      <c r="Q109" s="78" t="str">
        <f t="shared" si="11"/>
        <v/>
      </c>
      <c r="R109" s="19"/>
    </row>
    <row r="110" spans="1:18" hidden="1" outlineLevel="1" x14ac:dyDescent="0.25">
      <c r="A110" s="19"/>
      <c r="B110" s="83"/>
      <c r="C110" s="11"/>
      <c r="D110" s="11"/>
      <c r="E110" s="32" t="str">
        <f t="shared" si="8"/>
        <v/>
      </c>
      <c r="F110" s="11"/>
      <c r="G110" s="13"/>
      <c r="H110" s="37" t="str">
        <f>IFERROR(VLOOKUP($G110,Losmaakbaarheidsfactoren!$B$4:$C$8,2,FALSE),"")</f>
        <v/>
      </c>
      <c r="I110" s="13"/>
      <c r="J110" s="31" t="str">
        <f>IFERROR(VLOOKUP($I110,Losmaakbaarheidsfactoren!$B$10:$C$14,2,FALSE),"")</f>
        <v/>
      </c>
      <c r="K110" s="31" t="str">
        <f t="shared" si="9"/>
        <v/>
      </c>
      <c r="L110" s="13"/>
      <c r="M110" s="31" t="str">
        <f>IFERROR(VLOOKUP($L110,Losmaakbaarheidsfactoren!$B$16:$C$18,2,FALSE),"")</f>
        <v/>
      </c>
      <c r="N110" s="13"/>
      <c r="O110" s="31" t="str">
        <f>IFERROR(VLOOKUP($N110,Losmaakbaarheidsfactoren!$B$20:$C$22,2,FALSE),"")</f>
        <v/>
      </c>
      <c r="P110" s="31" t="str">
        <f t="shared" si="10"/>
        <v/>
      </c>
      <c r="Q110" s="78" t="str">
        <f t="shared" si="11"/>
        <v/>
      </c>
      <c r="R110" s="19"/>
    </row>
    <row r="111" spans="1:18" hidden="1" outlineLevel="1" x14ac:dyDescent="0.25">
      <c r="A111" s="19"/>
      <c r="B111" s="83"/>
      <c r="C111" s="14"/>
      <c r="D111" s="14"/>
      <c r="E111" s="32" t="str">
        <f t="shared" si="8"/>
        <v/>
      </c>
      <c r="F111" s="14"/>
      <c r="G111" s="15"/>
      <c r="H111" s="37" t="str">
        <f>IFERROR(VLOOKUP($G111,Losmaakbaarheidsfactoren!$B$4:$C$8,2,FALSE),"")</f>
        <v/>
      </c>
      <c r="I111" s="15"/>
      <c r="J111" s="30" t="str">
        <f>IFERROR(VLOOKUP($I111,Losmaakbaarheidsfactoren!$B$10:$C$14,2,FALSE),"")</f>
        <v/>
      </c>
      <c r="K111" s="30" t="str">
        <f t="shared" si="9"/>
        <v/>
      </c>
      <c r="L111" s="15"/>
      <c r="M111" s="30" t="str">
        <f>IFERROR(VLOOKUP($L111,Losmaakbaarheidsfactoren!$B$16:$C$18,2,FALSE),"")</f>
        <v/>
      </c>
      <c r="N111" s="15"/>
      <c r="O111" s="30" t="str">
        <f>IFERROR(VLOOKUP($N111,Losmaakbaarheidsfactoren!$B$20:$C$22,2,FALSE),"")</f>
        <v/>
      </c>
      <c r="P111" s="30" t="str">
        <f t="shared" si="10"/>
        <v/>
      </c>
      <c r="Q111" s="79" t="str">
        <f t="shared" si="11"/>
        <v/>
      </c>
      <c r="R111" s="19"/>
    </row>
    <row r="112" spans="1:18" ht="15.75" collapsed="1" thickBot="1" x14ac:dyDescent="0.3">
      <c r="A112" s="19"/>
      <c r="B112" s="80" t="s">
        <v>43</v>
      </c>
      <c r="C112" s="35" t="s">
        <v>68</v>
      </c>
      <c r="D112" s="35"/>
      <c r="E112" s="32" t="str">
        <f>IFERROR(VLOOKUP($D112,$B$30:$C$196,2,FALSE),"")</f>
        <v/>
      </c>
      <c r="F112" s="35"/>
      <c r="G112" s="36"/>
      <c r="H112" s="31" t="str">
        <f>IFERROR(VLOOKUP($G112,Losmaakbaarheidsfactoren!$B$4:$C$8,2,FALSE),"")</f>
        <v/>
      </c>
      <c r="I112" s="36"/>
      <c r="J112" s="31" t="str">
        <f>IFERROR(VLOOKUP($I112,Losmaakbaarheidsfactoren!$B$10:$C$14,2,FALSE),"")</f>
        <v/>
      </c>
      <c r="K112" s="31" t="str">
        <f t="shared" ref="K112" si="12">IFERROR(2/((1/$H112)+(1/$J112)),"")</f>
        <v/>
      </c>
      <c r="L112" s="36"/>
      <c r="M112" s="31" t="str">
        <f>IFERROR(VLOOKUP($L112,Losmaakbaarheidsfactoren!$B$16:$C$18,2,FALSE),"")</f>
        <v/>
      </c>
      <c r="N112" s="36"/>
      <c r="O112" s="31" t="str">
        <f>IFERROR(VLOOKUP($N112,Losmaakbaarheidsfactoren!$B$20:$C$22,2,FALSE),"")</f>
        <v/>
      </c>
      <c r="P112" s="31" t="str">
        <f t="shared" ref="P112" si="13">IFERROR(2/((1/$M112)+(1/$O112)),"")</f>
        <v/>
      </c>
      <c r="Q112" s="78" t="str">
        <f t="shared" ref="Q112" si="14">IFERROR(2/((1/$K112)+(1/$P112)),"")</f>
        <v/>
      </c>
      <c r="R112" s="19"/>
    </row>
    <row r="113" spans="1:18" ht="15.75" thickBot="1" x14ac:dyDescent="0.3">
      <c r="A113" s="19"/>
      <c r="B113" s="81"/>
      <c r="C113" s="72" t="s">
        <v>34</v>
      </c>
      <c r="D113" s="73"/>
      <c r="E113" s="73"/>
      <c r="F113" s="68">
        <f>IFERROR(SUM($F$114:$F$154),"")</f>
        <v>400</v>
      </c>
      <c r="G113" s="69"/>
      <c r="H113" s="69"/>
      <c r="I113" s="69"/>
      <c r="J113" s="69"/>
      <c r="K113" s="71">
        <f>IFERROR(SUMPRODUCT($F$114:$F$153,$K$114:$K$153)/$F$113,"")</f>
        <v>0.95</v>
      </c>
      <c r="L113" s="69"/>
      <c r="M113" s="69"/>
      <c r="N113" s="69"/>
      <c r="O113" s="69"/>
      <c r="P113" s="71">
        <f>IFERROR(SUMPRODUCT($F$114:$F$153,$P$114:$P$153)/$F$113,"")</f>
        <v>0.85</v>
      </c>
      <c r="Q113" s="74">
        <f>IFERROR(SUMPRODUCT($F$114:$F$153,$Q$114:$Q$153)/$F$113,"")</f>
        <v>0.8833333333333333</v>
      </c>
      <c r="R113" s="19"/>
    </row>
    <row r="114" spans="1:18" hidden="1" outlineLevel="1" x14ac:dyDescent="0.25">
      <c r="A114" s="19"/>
      <c r="B114" s="82" t="s">
        <v>49</v>
      </c>
      <c r="C114" s="8" t="s">
        <v>58</v>
      </c>
      <c r="D114" s="8" t="s">
        <v>50</v>
      </c>
      <c r="E114" s="32" t="str">
        <f>IFERROR(VLOOKUP($D114,$B$30:$C$196,2,FALSE),"")</f>
        <v>Voorbeeld 6</v>
      </c>
      <c r="F114" s="9">
        <v>300</v>
      </c>
      <c r="G114" s="10" t="s">
        <v>9</v>
      </c>
      <c r="H114" s="37">
        <f>IFERROR(VLOOKUP($G114,Losmaakbaarheidsfactoren!$B$4:$C$8,2,FALSE),"")</f>
        <v>1</v>
      </c>
      <c r="I114" s="10" t="s">
        <v>13</v>
      </c>
      <c r="J114" s="37">
        <f>IFERROR(VLOOKUP($I114,Losmaakbaarheidsfactoren!$B$10:$C$14,2,FALSE),"")</f>
        <v>1</v>
      </c>
      <c r="K114" s="37">
        <f>IFERROR(2/((1/$H114)+(1/$J114)),"")</f>
        <v>1</v>
      </c>
      <c r="L114" s="10" t="s">
        <v>18</v>
      </c>
      <c r="M114" s="37">
        <f>IFERROR(VLOOKUP($L114,Losmaakbaarheidsfactoren!$B$16:$C$18,2,FALSE),"")</f>
        <v>1</v>
      </c>
      <c r="N114" s="10" t="s">
        <v>22</v>
      </c>
      <c r="O114" s="37">
        <f>IFERROR(VLOOKUP($N114,Losmaakbaarheidsfactoren!$B$20:$C$22,2,FALSE),"")</f>
        <v>1</v>
      </c>
      <c r="P114" s="37">
        <f>IFERROR(2/((1/$M114)+(1/$O114)),"")</f>
        <v>1</v>
      </c>
      <c r="Q114" s="76">
        <f>IFERROR(2/((1/$K114)+(1/$P114)),"")</f>
        <v>1</v>
      </c>
      <c r="R114" s="19"/>
    </row>
    <row r="115" spans="1:18" hidden="1" outlineLevel="1" x14ac:dyDescent="0.25">
      <c r="A115" s="19"/>
      <c r="B115" s="83" t="s">
        <v>50</v>
      </c>
      <c r="C115" s="11" t="s">
        <v>59</v>
      </c>
      <c r="D115" s="11" t="s">
        <v>47</v>
      </c>
      <c r="E115" s="32" t="str">
        <f t="shared" ref="E115:E153" si="15">IFERROR(VLOOKUP($D115,$B$30:$C$196,2,FALSE),"")</f>
        <v>Voorbeeld 4</v>
      </c>
      <c r="F115" s="12">
        <v>100</v>
      </c>
      <c r="G115" s="13" t="s">
        <v>39</v>
      </c>
      <c r="H115" s="37">
        <f>IFERROR(VLOOKUP($G115,Losmaakbaarheidsfactoren!$B$4:$C$8,2,FALSE),"")</f>
        <v>0.8</v>
      </c>
      <c r="I115" s="13" t="s">
        <v>14</v>
      </c>
      <c r="J115" s="37">
        <f>IFERROR(VLOOKUP($I115,Losmaakbaarheidsfactoren!$B$10:$C$14,2,FALSE),"")</f>
        <v>0.8</v>
      </c>
      <c r="K115" s="37">
        <f t="shared" ref="K115:K153" si="16">IFERROR(2/((1/$H115)+(1/$J115)),"")</f>
        <v>0.8</v>
      </c>
      <c r="L115" s="13" t="s">
        <v>19</v>
      </c>
      <c r="M115" s="37">
        <f>IFERROR(VLOOKUP($L115,Losmaakbaarheidsfactoren!$B$16:$C$18,2,FALSE),"")</f>
        <v>0.4</v>
      </c>
      <c r="N115" s="13" t="s">
        <v>23</v>
      </c>
      <c r="O115" s="37">
        <f>IFERROR(VLOOKUP($N115,Losmaakbaarheidsfactoren!$B$20:$C$22,2,FALSE),"")</f>
        <v>0.4</v>
      </c>
      <c r="P115" s="37">
        <f t="shared" ref="P115:P153" si="17">IFERROR(2/((1/$M115)+(1/$O115)),"")</f>
        <v>0.4</v>
      </c>
      <c r="Q115" s="76">
        <f t="shared" ref="Q115:Q153" si="18">IFERROR(2/((1/$K115)+(1/$P115)),"")</f>
        <v>0.53333333333333333</v>
      </c>
      <c r="R115" s="19"/>
    </row>
    <row r="116" spans="1:18" hidden="1" outlineLevel="1" x14ac:dyDescent="0.25">
      <c r="A116" s="19"/>
      <c r="B116" s="83"/>
      <c r="C116" s="11"/>
      <c r="D116" s="11"/>
      <c r="E116" s="32" t="str">
        <f t="shared" si="15"/>
        <v/>
      </c>
      <c r="F116" s="12"/>
      <c r="G116" s="13"/>
      <c r="H116" s="37" t="str">
        <f>IFERROR(VLOOKUP($G116,Losmaakbaarheidsfactoren!$B$4:$C$8,2,FALSE),"")</f>
        <v/>
      </c>
      <c r="I116" s="13"/>
      <c r="J116" s="37" t="str">
        <f>IFERROR(VLOOKUP($I116,Losmaakbaarheidsfactoren!$B$10:$C$14,2,FALSE),"")</f>
        <v/>
      </c>
      <c r="K116" s="37" t="str">
        <f t="shared" si="16"/>
        <v/>
      </c>
      <c r="L116" s="13"/>
      <c r="M116" s="37" t="str">
        <f>IFERROR(VLOOKUP($L116,Losmaakbaarheidsfactoren!$B$16:$C$18,2,FALSE),"")</f>
        <v/>
      </c>
      <c r="N116" s="13"/>
      <c r="O116" s="37" t="str">
        <f>IFERROR(VLOOKUP($N116,Losmaakbaarheidsfactoren!$B$20:$C$22,2,FALSE),"")</f>
        <v/>
      </c>
      <c r="P116" s="37" t="str">
        <f t="shared" si="17"/>
        <v/>
      </c>
      <c r="Q116" s="76" t="str">
        <f t="shared" si="18"/>
        <v/>
      </c>
      <c r="R116" s="19"/>
    </row>
    <row r="117" spans="1:18" hidden="1" outlineLevel="1" x14ac:dyDescent="0.25">
      <c r="A117" s="19"/>
      <c r="B117" s="83"/>
      <c r="C117" s="11"/>
      <c r="D117" s="11"/>
      <c r="E117" s="32" t="str">
        <f t="shared" si="15"/>
        <v/>
      </c>
      <c r="F117" s="12"/>
      <c r="G117" s="13"/>
      <c r="H117" s="37" t="str">
        <f>IFERROR(VLOOKUP($G117,Losmaakbaarheidsfactoren!$B$4:$C$8,2,FALSE),"")</f>
        <v/>
      </c>
      <c r="I117" s="13"/>
      <c r="J117" s="37" t="str">
        <f>IFERROR(VLOOKUP($I117,Losmaakbaarheidsfactoren!$B$10:$C$14,2,FALSE),"")</f>
        <v/>
      </c>
      <c r="K117" s="37" t="str">
        <f t="shared" si="16"/>
        <v/>
      </c>
      <c r="L117" s="13"/>
      <c r="M117" s="37" t="str">
        <f>IFERROR(VLOOKUP($L117,Losmaakbaarheidsfactoren!$B$16:$C$18,2,FALSE),"")</f>
        <v/>
      </c>
      <c r="N117" s="13"/>
      <c r="O117" s="37" t="str">
        <f>IFERROR(VLOOKUP($N117,Losmaakbaarheidsfactoren!$B$20:$C$22,2,FALSE),"")</f>
        <v/>
      </c>
      <c r="P117" s="37" t="str">
        <f t="shared" si="17"/>
        <v/>
      </c>
      <c r="Q117" s="76" t="str">
        <f t="shared" si="18"/>
        <v/>
      </c>
      <c r="R117" s="19"/>
    </row>
    <row r="118" spans="1:18" hidden="1" outlineLevel="1" x14ac:dyDescent="0.25">
      <c r="A118" s="19"/>
      <c r="B118" s="83"/>
      <c r="C118" s="11"/>
      <c r="D118" s="11"/>
      <c r="E118" s="32" t="str">
        <f t="shared" si="15"/>
        <v/>
      </c>
      <c r="F118" s="12"/>
      <c r="G118" s="13"/>
      <c r="H118" s="37" t="str">
        <f>IFERROR(VLOOKUP($G118,Losmaakbaarheidsfactoren!$B$4:$C$8,2,FALSE),"")</f>
        <v/>
      </c>
      <c r="I118" s="13"/>
      <c r="J118" s="37" t="str">
        <f>IFERROR(VLOOKUP($I118,Losmaakbaarheidsfactoren!$B$10:$C$14,2,FALSE),"")</f>
        <v/>
      </c>
      <c r="K118" s="37" t="str">
        <f t="shared" si="16"/>
        <v/>
      </c>
      <c r="L118" s="13"/>
      <c r="M118" s="37" t="str">
        <f>IFERROR(VLOOKUP($L118,Losmaakbaarheidsfactoren!$B$16:$C$18,2,FALSE),"")</f>
        <v/>
      </c>
      <c r="N118" s="13"/>
      <c r="O118" s="37" t="str">
        <f>IFERROR(VLOOKUP($N118,Losmaakbaarheidsfactoren!$B$20:$C$22,2,FALSE),"")</f>
        <v/>
      </c>
      <c r="P118" s="37" t="str">
        <f t="shared" si="17"/>
        <v/>
      </c>
      <c r="Q118" s="76" t="str">
        <f t="shared" si="18"/>
        <v/>
      </c>
      <c r="R118" s="19"/>
    </row>
    <row r="119" spans="1:18" hidden="1" outlineLevel="1" x14ac:dyDescent="0.25">
      <c r="A119" s="19"/>
      <c r="B119" s="83"/>
      <c r="C119" s="11"/>
      <c r="D119" s="11"/>
      <c r="E119" s="32" t="str">
        <f t="shared" si="15"/>
        <v/>
      </c>
      <c r="F119" s="12"/>
      <c r="G119" s="13"/>
      <c r="H119" s="37" t="str">
        <f>IFERROR(VLOOKUP($G119,Losmaakbaarheidsfactoren!$B$4:$C$8,2,FALSE),"")</f>
        <v/>
      </c>
      <c r="I119" s="13"/>
      <c r="J119" s="37" t="str">
        <f>IFERROR(VLOOKUP($I119,Losmaakbaarheidsfactoren!$B$10:$C$14,2,FALSE),"")</f>
        <v/>
      </c>
      <c r="K119" s="37" t="str">
        <f t="shared" si="16"/>
        <v/>
      </c>
      <c r="L119" s="13"/>
      <c r="M119" s="37" t="str">
        <f>IFERROR(VLOOKUP($L119,Losmaakbaarheidsfactoren!$B$16:$C$18,2,FALSE),"")</f>
        <v/>
      </c>
      <c r="N119" s="13"/>
      <c r="O119" s="37" t="str">
        <f>IFERROR(VLOOKUP($N119,Losmaakbaarheidsfactoren!$B$20:$C$22,2,FALSE),"")</f>
        <v/>
      </c>
      <c r="P119" s="37" t="str">
        <f t="shared" si="17"/>
        <v/>
      </c>
      <c r="Q119" s="76" t="str">
        <f t="shared" si="18"/>
        <v/>
      </c>
      <c r="R119" s="19"/>
    </row>
    <row r="120" spans="1:18" hidden="1" outlineLevel="1" x14ac:dyDescent="0.25">
      <c r="A120" s="19"/>
      <c r="B120" s="83"/>
      <c r="C120" s="11"/>
      <c r="D120" s="11"/>
      <c r="E120" s="32" t="str">
        <f t="shared" si="15"/>
        <v/>
      </c>
      <c r="F120" s="12"/>
      <c r="G120" s="13"/>
      <c r="H120" s="37" t="str">
        <f>IFERROR(VLOOKUP($G120,Losmaakbaarheidsfactoren!$B$4:$C$8,2,FALSE),"")</f>
        <v/>
      </c>
      <c r="I120" s="13"/>
      <c r="J120" s="37" t="str">
        <f>IFERROR(VLOOKUP($I120,Losmaakbaarheidsfactoren!$B$10:$C$14,2,FALSE),"")</f>
        <v/>
      </c>
      <c r="K120" s="37" t="str">
        <f t="shared" si="16"/>
        <v/>
      </c>
      <c r="L120" s="13"/>
      <c r="M120" s="37" t="str">
        <f>IFERROR(VLOOKUP($L120,Losmaakbaarheidsfactoren!$B$16:$C$18,2,FALSE),"")</f>
        <v/>
      </c>
      <c r="N120" s="13"/>
      <c r="O120" s="37" t="str">
        <f>IFERROR(VLOOKUP($N120,Losmaakbaarheidsfactoren!$B$20:$C$22,2,FALSE),"")</f>
        <v/>
      </c>
      <c r="P120" s="37" t="str">
        <f t="shared" si="17"/>
        <v/>
      </c>
      <c r="Q120" s="76" t="str">
        <f t="shared" si="18"/>
        <v/>
      </c>
      <c r="R120" s="19"/>
    </row>
    <row r="121" spans="1:18" hidden="1" outlineLevel="1" x14ac:dyDescent="0.25">
      <c r="A121" s="19"/>
      <c r="B121" s="83"/>
      <c r="C121" s="11"/>
      <c r="D121" s="11"/>
      <c r="E121" s="32" t="str">
        <f t="shared" si="15"/>
        <v/>
      </c>
      <c r="F121" s="12"/>
      <c r="G121" s="13"/>
      <c r="H121" s="37" t="str">
        <f>IFERROR(VLOOKUP($G121,Losmaakbaarheidsfactoren!$B$4:$C$8,2,FALSE),"")</f>
        <v/>
      </c>
      <c r="I121" s="13"/>
      <c r="J121" s="37" t="str">
        <f>IFERROR(VLOOKUP($I121,Losmaakbaarheidsfactoren!$B$10:$C$14,2,FALSE),"")</f>
        <v/>
      </c>
      <c r="K121" s="37" t="str">
        <f t="shared" si="16"/>
        <v/>
      </c>
      <c r="L121" s="13"/>
      <c r="M121" s="37" t="str">
        <f>IFERROR(VLOOKUP($L121,Losmaakbaarheidsfactoren!$B$16:$C$18,2,FALSE),"")</f>
        <v/>
      </c>
      <c r="N121" s="13"/>
      <c r="O121" s="37" t="str">
        <f>IFERROR(VLOOKUP($N121,Losmaakbaarheidsfactoren!$B$20:$C$22,2,FALSE),"")</f>
        <v/>
      </c>
      <c r="P121" s="37" t="str">
        <f t="shared" si="17"/>
        <v/>
      </c>
      <c r="Q121" s="76" t="str">
        <f t="shared" si="18"/>
        <v/>
      </c>
      <c r="R121" s="19"/>
    </row>
    <row r="122" spans="1:18" hidden="1" outlineLevel="1" x14ac:dyDescent="0.25">
      <c r="A122" s="19"/>
      <c r="B122" s="83"/>
      <c r="C122" s="11"/>
      <c r="D122" s="11"/>
      <c r="E122" s="32" t="str">
        <f t="shared" si="15"/>
        <v/>
      </c>
      <c r="F122" s="12"/>
      <c r="G122" s="13"/>
      <c r="H122" s="37" t="str">
        <f>IFERROR(VLOOKUP($G122,Losmaakbaarheidsfactoren!$B$4:$C$8,2,FALSE),"")</f>
        <v/>
      </c>
      <c r="I122" s="13"/>
      <c r="J122" s="37" t="str">
        <f>IFERROR(VLOOKUP($I122,Losmaakbaarheidsfactoren!$B$10:$C$14,2,FALSE),"")</f>
        <v/>
      </c>
      <c r="K122" s="37" t="str">
        <f t="shared" si="16"/>
        <v/>
      </c>
      <c r="L122" s="13"/>
      <c r="M122" s="37" t="str">
        <f>IFERROR(VLOOKUP($L122,Losmaakbaarheidsfactoren!$B$16:$C$18,2,FALSE),"")</f>
        <v/>
      </c>
      <c r="N122" s="13"/>
      <c r="O122" s="37" t="str">
        <f>IFERROR(VLOOKUP($N122,Losmaakbaarheidsfactoren!$B$20:$C$22,2,FALSE),"")</f>
        <v/>
      </c>
      <c r="P122" s="37" t="str">
        <f t="shared" si="17"/>
        <v/>
      </c>
      <c r="Q122" s="76" t="str">
        <f t="shared" si="18"/>
        <v/>
      </c>
      <c r="R122" s="19"/>
    </row>
    <row r="123" spans="1:18" s="181" customFormat="1" hidden="1" outlineLevel="1" x14ac:dyDescent="0.25">
      <c r="A123" s="180"/>
      <c r="B123" s="189"/>
      <c r="C123" s="179"/>
      <c r="D123" s="179"/>
      <c r="E123" s="182"/>
      <c r="F123" s="12"/>
      <c r="G123" s="13"/>
      <c r="H123" s="37"/>
      <c r="I123" s="13"/>
      <c r="J123" s="37"/>
      <c r="K123" s="37"/>
      <c r="L123" s="13"/>
      <c r="M123" s="37"/>
      <c r="N123" s="13"/>
      <c r="O123" s="37"/>
      <c r="P123" s="37"/>
      <c r="Q123" s="76"/>
      <c r="R123" s="180"/>
    </row>
    <row r="124" spans="1:18" s="181" customFormat="1" hidden="1" outlineLevel="1" x14ac:dyDescent="0.25">
      <c r="A124" s="180"/>
      <c r="B124" s="189"/>
      <c r="C124" s="179"/>
      <c r="D124" s="179"/>
      <c r="E124" s="182"/>
      <c r="F124" s="12"/>
      <c r="G124" s="13"/>
      <c r="H124" s="37"/>
      <c r="I124" s="13"/>
      <c r="J124" s="37"/>
      <c r="K124" s="37"/>
      <c r="L124" s="13"/>
      <c r="M124" s="37"/>
      <c r="N124" s="13"/>
      <c r="O124" s="37"/>
      <c r="P124" s="37"/>
      <c r="Q124" s="76"/>
      <c r="R124" s="180"/>
    </row>
    <row r="125" spans="1:18" s="181" customFormat="1" hidden="1" outlineLevel="1" x14ac:dyDescent="0.25">
      <c r="A125" s="180"/>
      <c r="B125" s="189"/>
      <c r="C125" s="179"/>
      <c r="D125" s="179"/>
      <c r="E125" s="182"/>
      <c r="F125" s="12"/>
      <c r="G125" s="13"/>
      <c r="H125" s="37"/>
      <c r="I125" s="13"/>
      <c r="J125" s="37"/>
      <c r="K125" s="37"/>
      <c r="L125" s="13"/>
      <c r="M125" s="37"/>
      <c r="N125" s="13"/>
      <c r="O125" s="37"/>
      <c r="P125" s="37"/>
      <c r="Q125" s="76"/>
      <c r="R125" s="180"/>
    </row>
    <row r="126" spans="1:18" s="181" customFormat="1" hidden="1" outlineLevel="1" x14ac:dyDescent="0.25">
      <c r="A126" s="180"/>
      <c r="B126" s="189"/>
      <c r="C126" s="179"/>
      <c r="D126" s="179"/>
      <c r="E126" s="182"/>
      <c r="F126" s="12"/>
      <c r="G126" s="13"/>
      <c r="H126" s="37"/>
      <c r="I126" s="13"/>
      <c r="J126" s="37"/>
      <c r="K126" s="37"/>
      <c r="L126" s="13"/>
      <c r="M126" s="37"/>
      <c r="N126" s="13"/>
      <c r="O126" s="37"/>
      <c r="P126" s="37"/>
      <c r="Q126" s="76"/>
      <c r="R126" s="180"/>
    </row>
    <row r="127" spans="1:18" s="181" customFormat="1" hidden="1" outlineLevel="1" x14ac:dyDescent="0.25">
      <c r="A127" s="180"/>
      <c r="B127" s="189"/>
      <c r="C127" s="179"/>
      <c r="D127" s="179"/>
      <c r="E127" s="182"/>
      <c r="F127" s="12"/>
      <c r="G127" s="13"/>
      <c r="H127" s="37"/>
      <c r="I127" s="13"/>
      <c r="J127" s="37"/>
      <c r="K127" s="37"/>
      <c r="L127" s="13"/>
      <c r="M127" s="37"/>
      <c r="N127" s="13"/>
      <c r="O127" s="37"/>
      <c r="P127" s="37"/>
      <c r="Q127" s="76"/>
      <c r="R127" s="180"/>
    </row>
    <row r="128" spans="1:18" s="181" customFormat="1" hidden="1" outlineLevel="1" x14ac:dyDescent="0.25">
      <c r="A128" s="180"/>
      <c r="B128" s="189"/>
      <c r="C128" s="179"/>
      <c r="D128" s="179"/>
      <c r="E128" s="182"/>
      <c r="F128" s="12"/>
      <c r="G128" s="13"/>
      <c r="H128" s="37"/>
      <c r="I128" s="13"/>
      <c r="J128" s="37"/>
      <c r="K128" s="37"/>
      <c r="L128" s="13"/>
      <c r="M128" s="37"/>
      <c r="N128" s="13"/>
      <c r="O128" s="37"/>
      <c r="P128" s="37"/>
      <c r="Q128" s="76"/>
      <c r="R128" s="180"/>
    </row>
    <row r="129" spans="1:18" s="181" customFormat="1" hidden="1" outlineLevel="1" x14ac:dyDescent="0.25">
      <c r="A129" s="180"/>
      <c r="B129" s="189"/>
      <c r="C129" s="179"/>
      <c r="D129" s="179"/>
      <c r="E129" s="182"/>
      <c r="F129" s="12"/>
      <c r="G129" s="13"/>
      <c r="H129" s="37"/>
      <c r="I129" s="13"/>
      <c r="J129" s="37"/>
      <c r="K129" s="37"/>
      <c r="L129" s="13"/>
      <c r="M129" s="37"/>
      <c r="N129" s="13"/>
      <c r="O129" s="37"/>
      <c r="P129" s="37"/>
      <c r="Q129" s="76"/>
      <c r="R129" s="180"/>
    </row>
    <row r="130" spans="1:18" s="181" customFormat="1" hidden="1" outlineLevel="1" x14ac:dyDescent="0.25">
      <c r="A130" s="180"/>
      <c r="B130" s="189"/>
      <c r="C130" s="179"/>
      <c r="D130" s="179"/>
      <c r="E130" s="182"/>
      <c r="F130" s="12"/>
      <c r="G130" s="13"/>
      <c r="H130" s="37"/>
      <c r="I130" s="13"/>
      <c r="J130" s="37"/>
      <c r="K130" s="37"/>
      <c r="L130" s="13"/>
      <c r="M130" s="37"/>
      <c r="N130" s="13"/>
      <c r="O130" s="37"/>
      <c r="P130" s="37"/>
      <c r="Q130" s="76"/>
      <c r="R130" s="180"/>
    </row>
    <row r="131" spans="1:18" s="181" customFormat="1" hidden="1" outlineLevel="1" x14ac:dyDescent="0.25">
      <c r="A131" s="180"/>
      <c r="B131" s="189"/>
      <c r="C131" s="179"/>
      <c r="D131" s="179"/>
      <c r="E131" s="182"/>
      <c r="F131" s="12"/>
      <c r="G131" s="13"/>
      <c r="H131" s="37"/>
      <c r="I131" s="13"/>
      <c r="J131" s="37"/>
      <c r="K131" s="37"/>
      <c r="L131" s="13"/>
      <c r="M131" s="37"/>
      <c r="N131" s="13"/>
      <c r="O131" s="37"/>
      <c r="P131" s="37"/>
      <c r="Q131" s="76"/>
      <c r="R131" s="180"/>
    </row>
    <row r="132" spans="1:18" s="181" customFormat="1" hidden="1" outlineLevel="1" x14ac:dyDescent="0.25">
      <c r="A132" s="180"/>
      <c r="B132" s="189"/>
      <c r="C132" s="179"/>
      <c r="D132" s="179"/>
      <c r="E132" s="182"/>
      <c r="F132" s="12"/>
      <c r="G132" s="13"/>
      <c r="H132" s="37"/>
      <c r="I132" s="13"/>
      <c r="J132" s="37"/>
      <c r="K132" s="37"/>
      <c r="L132" s="13"/>
      <c r="M132" s="37"/>
      <c r="N132" s="13"/>
      <c r="O132" s="37"/>
      <c r="P132" s="37"/>
      <c r="Q132" s="76"/>
      <c r="R132" s="180"/>
    </row>
    <row r="133" spans="1:18" hidden="1" outlineLevel="1" x14ac:dyDescent="0.25">
      <c r="A133" s="19"/>
      <c r="B133" s="83"/>
      <c r="C133" s="11"/>
      <c r="D133" s="11"/>
      <c r="E133" s="32" t="str">
        <f t="shared" si="15"/>
        <v/>
      </c>
      <c r="F133" s="12"/>
      <c r="G133" s="13"/>
      <c r="H133" s="37" t="str">
        <f>IFERROR(VLOOKUP($G133,Losmaakbaarheidsfactoren!$B$4:$C$8,2,FALSE),"")</f>
        <v/>
      </c>
      <c r="I133" s="13"/>
      <c r="J133" s="37" t="str">
        <f>IFERROR(VLOOKUP($I133,Losmaakbaarheidsfactoren!$B$10:$C$14,2,FALSE),"")</f>
        <v/>
      </c>
      <c r="K133" s="37" t="str">
        <f t="shared" si="16"/>
        <v/>
      </c>
      <c r="L133" s="13"/>
      <c r="M133" s="37" t="str">
        <f>IFERROR(VLOOKUP($L133,Losmaakbaarheidsfactoren!$B$16:$C$18,2,FALSE),"")</f>
        <v/>
      </c>
      <c r="N133" s="13"/>
      <c r="O133" s="37" t="str">
        <f>IFERROR(VLOOKUP($N133,Losmaakbaarheidsfactoren!$B$20:$C$22,2,FALSE),"")</f>
        <v/>
      </c>
      <c r="P133" s="37" t="str">
        <f t="shared" si="17"/>
        <v/>
      </c>
      <c r="Q133" s="76" t="str">
        <f t="shared" si="18"/>
        <v/>
      </c>
      <c r="R133" s="19"/>
    </row>
    <row r="134" spans="1:18" hidden="1" outlineLevel="1" x14ac:dyDescent="0.25">
      <c r="A134" s="19"/>
      <c r="B134" s="83"/>
      <c r="C134" s="11"/>
      <c r="D134" s="11"/>
      <c r="E134" s="32" t="str">
        <f t="shared" si="15"/>
        <v/>
      </c>
      <c r="F134" s="12"/>
      <c r="G134" s="13"/>
      <c r="H134" s="37" t="str">
        <f>IFERROR(VLOOKUP($G134,Losmaakbaarheidsfactoren!$B$4:$C$8,2,FALSE),"")</f>
        <v/>
      </c>
      <c r="I134" s="13"/>
      <c r="J134" s="37" t="str">
        <f>IFERROR(VLOOKUP($I134,Losmaakbaarheidsfactoren!$B$10:$C$14,2,FALSE),"")</f>
        <v/>
      </c>
      <c r="K134" s="37" t="str">
        <f t="shared" si="16"/>
        <v/>
      </c>
      <c r="L134" s="13"/>
      <c r="M134" s="37" t="str">
        <f>IFERROR(VLOOKUP($L134,Losmaakbaarheidsfactoren!$B$16:$C$18,2,FALSE),"")</f>
        <v/>
      </c>
      <c r="N134" s="13"/>
      <c r="O134" s="37" t="str">
        <f>IFERROR(VLOOKUP($N134,Losmaakbaarheidsfactoren!$B$20:$C$22,2,FALSE),"")</f>
        <v/>
      </c>
      <c r="P134" s="37" t="str">
        <f t="shared" si="17"/>
        <v/>
      </c>
      <c r="Q134" s="76" t="str">
        <f t="shared" si="18"/>
        <v/>
      </c>
      <c r="R134" s="19"/>
    </row>
    <row r="135" spans="1:18" hidden="1" outlineLevel="1" x14ac:dyDescent="0.25">
      <c r="A135" s="19"/>
      <c r="B135" s="83"/>
      <c r="C135" s="11"/>
      <c r="D135" s="11"/>
      <c r="E135" s="32" t="str">
        <f t="shared" si="15"/>
        <v/>
      </c>
      <c r="F135" s="12"/>
      <c r="G135" s="13"/>
      <c r="H135" s="37" t="str">
        <f>IFERROR(VLOOKUP($G135,Losmaakbaarheidsfactoren!$B$4:$C$8,2,FALSE),"")</f>
        <v/>
      </c>
      <c r="I135" s="13"/>
      <c r="J135" s="37" t="str">
        <f>IFERROR(VLOOKUP($I135,Losmaakbaarheidsfactoren!$B$10:$C$14,2,FALSE),"")</f>
        <v/>
      </c>
      <c r="K135" s="37" t="str">
        <f t="shared" si="16"/>
        <v/>
      </c>
      <c r="L135" s="13"/>
      <c r="M135" s="37" t="str">
        <f>IFERROR(VLOOKUP($L135,Losmaakbaarheidsfactoren!$B$16:$C$18,2,FALSE),"")</f>
        <v/>
      </c>
      <c r="N135" s="13"/>
      <c r="O135" s="37" t="str">
        <f>IFERROR(VLOOKUP($N135,Losmaakbaarheidsfactoren!$B$20:$C$22,2,FALSE),"")</f>
        <v/>
      </c>
      <c r="P135" s="37" t="str">
        <f t="shared" si="17"/>
        <v/>
      </c>
      <c r="Q135" s="76" t="str">
        <f t="shared" si="18"/>
        <v/>
      </c>
      <c r="R135" s="19"/>
    </row>
    <row r="136" spans="1:18" hidden="1" outlineLevel="1" x14ac:dyDescent="0.25">
      <c r="A136" s="19"/>
      <c r="B136" s="83"/>
      <c r="C136" s="11"/>
      <c r="D136" s="11"/>
      <c r="E136" s="32" t="str">
        <f t="shared" si="15"/>
        <v/>
      </c>
      <c r="F136" s="12"/>
      <c r="G136" s="13"/>
      <c r="H136" s="37" t="str">
        <f>IFERROR(VLOOKUP($G136,Losmaakbaarheidsfactoren!$B$4:$C$8,2,FALSE),"")</f>
        <v/>
      </c>
      <c r="I136" s="13"/>
      <c r="J136" s="37" t="str">
        <f>IFERROR(VLOOKUP($I136,Losmaakbaarheidsfactoren!$B$10:$C$14,2,FALSE),"")</f>
        <v/>
      </c>
      <c r="K136" s="37" t="str">
        <f t="shared" si="16"/>
        <v/>
      </c>
      <c r="L136" s="13"/>
      <c r="M136" s="37" t="str">
        <f>IFERROR(VLOOKUP($L136,Losmaakbaarheidsfactoren!$B$16:$C$18,2,FALSE),"")</f>
        <v/>
      </c>
      <c r="N136" s="13"/>
      <c r="O136" s="37" t="str">
        <f>IFERROR(VLOOKUP($N136,Losmaakbaarheidsfactoren!$B$20:$C$22,2,FALSE),"")</f>
        <v/>
      </c>
      <c r="P136" s="37" t="str">
        <f t="shared" si="17"/>
        <v/>
      </c>
      <c r="Q136" s="76" t="str">
        <f t="shared" si="18"/>
        <v/>
      </c>
      <c r="R136" s="19"/>
    </row>
    <row r="137" spans="1:18" hidden="1" outlineLevel="1" x14ac:dyDescent="0.25">
      <c r="A137" s="19"/>
      <c r="B137" s="83"/>
      <c r="C137" s="11"/>
      <c r="D137" s="11"/>
      <c r="E137" s="32" t="str">
        <f t="shared" si="15"/>
        <v/>
      </c>
      <c r="F137" s="12"/>
      <c r="G137" s="13"/>
      <c r="H137" s="37" t="str">
        <f>IFERROR(VLOOKUP($G137,Losmaakbaarheidsfactoren!$B$4:$C$8,2,FALSE),"")</f>
        <v/>
      </c>
      <c r="I137" s="13"/>
      <c r="J137" s="37" t="str">
        <f>IFERROR(VLOOKUP($I137,Losmaakbaarheidsfactoren!$B$10:$C$14,2,FALSE),"")</f>
        <v/>
      </c>
      <c r="K137" s="37" t="str">
        <f t="shared" si="16"/>
        <v/>
      </c>
      <c r="L137" s="13"/>
      <c r="M137" s="37" t="str">
        <f>IFERROR(VLOOKUP($L137,Losmaakbaarheidsfactoren!$B$16:$C$18,2,FALSE),"")</f>
        <v/>
      </c>
      <c r="N137" s="13"/>
      <c r="O137" s="37" t="str">
        <f>IFERROR(VLOOKUP($N137,Losmaakbaarheidsfactoren!$B$20:$C$22,2,FALSE),"")</f>
        <v/>
      </c>
      <c r="P137" s="37" t="str">
        <f t="shared" si="17"/>
        <v/>
      </c>
      <c r="Q137" s="76" t="str">
        <f t="shared" si="18"/>
        <v/>
      </c>
      <c r="R137" s="19"/>
    </row>
    <row r="138" spans="1:18" hidden="1" outlineLevel="1" x14ac:dyDescent="0.25">
      <c r="A138" s="19"/>
      <c r="B138" s="83"/>
      <c r="C138" s="11"/>
      <c r="D138" s="11"/>
      <c r="E138" s="32" t="str">
        <f t="shared" si="15"/>
        <v/>
      </c>
      <c r="F138" s="12"/>
      <c r="G138" s="13"/>
      <c r="H138" s="37" t="str">
        <f>IFERROR(VLOOKUP($G138,Losmaakbaarheidsfactoren!$B$4:$C$8,2,FALSE),"")</f>
        <v/>
      </c>
      <c r="I138" s="13"/>
      <c r="J138" s="37" t="str">
        <f>IFERROR(VLOOKUP($I138,Losmaakbaarheidsfactoren!$B$10:$C$14,2,FALSE),"")</f>
        <v/>
      </c>
      <c r="K138" s="37" t="str">
        <f t="shared" si="16"/>
        <v/>
      </c>
      <c r="L138" s="13"/>
      <c r="M138" s="37" t="str">
        <f>IFERROR(VLOOKUP($L138,Losmaakbaarheidsfactoren!$B$16:$C$18,2,FALSE),"")</f>
        <v/>
      </c>
      <c r="N138" s="13"/>
      <c r="O138" s="37" t="str">
        <f>IFERROR(VLOOKUP($N138,Losmaakbaarheidsfactoren!$B$20:$C$22,2,FALSE),"")</f>
        <v/>
      </c>
      <c r="P138" s="37" t="str">
        <f t="shared" si="17"/>
        <v/>
      </c>
      <c r="Q138" s="76" t="str">
        <f t="shared" si="18"/>
        <v/>
      </c>
      <c r="R138" s="19"/>
    </row>
    <row r="139" spans="1:18" hidden="1" outlineLevel="1" x14ac:dyDescent="0.25">
      <c r="A139" s="19"/>
      <c r="B139" s="83"/>
      <c r="C139" s="11"/>
      <c r="D139" s="11"/>
      <c r="E139" s="32" t="str">
        <f t="shared" si="15"/>
        <v/>
      </c>
      <c r="F139" s="11"/>
      <c r="G139" s="13"/>
      <c r="H139" s="37" t="str">
        <f>IFERROR(VLOOKUP($G139,Losmaakbaarheidsfactoren!$B$4:$C$8,2,FALSE),"")</f>
        <v/>
      </c>
      <c r="I139" s="13"/>
      <c r="J139" s="37" t="str">
        <f>IFERROR(VLOOKUP($I139,Losmaakbaarheidsfactoren!$B$10:$C$14,2,FALSE),"")</f>
        <v/>
      </c>
      <c r="K139" s="37" t="str">
        <f t="shared" si="16"/>
        <v/>
      </c>
      <c r="L139" s="13"/>
      <c r="M139" s="37" t="str">
        <f>IFERROR(VLOOKUP($L139,Losmaakbaarheidsfactoren!$B$16:$C$18,2,FALSE),"")</f>
        <v/>
      </c>
      <c r="N139" s="13"/>
      <c r="O139" s="37" t="str">
        <f>IFERROR(VLOOKUP($N139,Losmaakbaarheidsfactoren!$B$20:$C$22,2,FALSE),"")</f>
        <v/>
      </c>
      <c r="P139" s="37" t="str">
        <f t="shared" si="17"/>
        <v/>
      </c>
      <c r="Q139" s="76" t="str">
        <f t="shared" si="18"/>
        <v/>
      </c>
      <c r="R139" s="19"/>
    </row>
    <row r="140" spans="1:18" hidden="1" outlineLevel="1" x14ac:dyDescent="0.25">
      <c r="A140" s="19"/>
      <c r="B140" s="83"/>
      <c r="C140" s="11"/>
      <c r="D140" s="11"/>
      <c r="E140" s="32" t="str">
        <f t="shared" si="15"/>
        <v/>
      </c>
      <c r="F140" s="11"/>
      <c r="G140" s="13"/>
      <c r="H140" s="37" t="str">
        <f>IFERROR(VLOOKUP($G140,Losmaakbaarheidsfactoren!$B$4:$C$8,2,FALSE),"")</f>
        <v/>
      </c>
      <c r="I140" s="13"/>
      <c r="J140" s="37" t="str">
        <f>IFERROR(VLOOKUP($I140,Losmaakbaarheidsfactoren!$B$10:$C$14,2,FALSE),"")</f>
        <v/>
      </c>
      <c r="K140" s="37" t="str">
        <f t="shared" si="16"/>
        <v/>
      </c>
      <c r="L140" s="13"/>
      <c r="M140" s="37" t="str">
        <f>IFERROR(VLOOKUP($L140,Losmaakbaarheidsfactoren!$B$16:$C$18,2,FALSE),"")</f>
        <v/>
      </c>
      <c r="N140" s="13"/>
      <c r="O140" s="37" t="str">
        <f>IFERROR(VLOOKUP($N140,Losmaakbaarheidsfactoren!$B$20:$C$22,2,FALSE),"")</f>
        <v/>
      </c>
      <c r="P140" s="37" t="str">
        <f t="shared" si="17"/>
        <v/>
      </c>
      <c r="Q140" s="76" t="str">
        <f t="shared" si="18"/>
        <v/>
      </c>
      <c r="R140" s="19"/>
    </row>
    <row r="141" spans="1:18" hidden="1" outlineLevel="1" x14ac:dyDescent="0.25">
      <c r="A141" s="19"/>
      <c r="B141" s="83"/>
      <c r="C141" s="11"/>
      <c r="D141" s="11"/>
      <c r="E141" s="32" t="str">
        <f t="shared" si="15"/>
        <v/>
      </c>
      <c r="F141" s="11"/>
      <c r="G141" s="13"/>
      <c r="H141" s="37" t="str">
        <f>IFERROR(VLOOKUP($G141,Losmaakbaarheidsfactoren!$B$4:$C$8,2,FALSE),"")</f>
        <v/>
      </c>
      <c r="I141" s="13"/>
      <c r="J141" s="37" t="str">
        <f>IFERROR(VLOOKUP($I141,Losmaakbaarheidsfactoren!$B$10:$C$14,2,FALSE),"")</f>
        <v/>
      </c>
      <c r="K141" s="37" t="str">
        <f t="shared" si="16"/>
        <v/>
      </c>
      <c r="L141" s="13"/>
      <c r="M141" s="37" t="str">
        <f>IFERROR(VLOOKUP($L141,Losmaakbaarheidsfactoren!$B$16:$C$18,2,FALSE),"")</f>
        <v/>
      </c>
      <c r="N141" s="13"/>
      <c r="O141" s="37" t="str">
        <f>IFERROR(VLOOKUP($N141,Losmaakbaarheidsfactoren!$B$20:$C$22,2,FALSE),"")</f>
        <v/>
      </c>
      <c r="P141" s="37" t="str">
        <f t="shared" si="17"/>
        <v/>
      </c>
      <c r="Q141" s="76" t="str">
        <f t="shared" si="18"/>
        <v/>
      </c>
      <c r="R141" s="19"/>
    </row>
    <row r="142" spans="1:18" hidden="1" outlineLevel="1" x14ac:dyDescent="0.25">
      <c r="A142" s="19"/>
      <c r="B142" s="83"/>
      <c r="C142" s="11"/>
      <c r="D142" s="11"/>
      <c r="E142" s="32" t="str">
        <f t="shared" si="15"/>
        <v/>
      </c>
      <c r="F142" s="11"/>
      <c r="G142" s="13"/>
      <c r="H142" s="37" t="str">
        <f>IFERROR(VLOOKUP($G142,Losmaakbaarheidsfactoren!$B$4:$C$8,2,FALSE),"")</f>
        <v/>
      </c>
      <c r="I142" s="13"/>
      <c r="J142" s="37" t="str">
        <f>IFERROR(VLOOKUP($I142,Losmaakbaarheidsfactoren!$B$10:$C$14,2,FALSE),"")</f>
        <v/>
      </c>
      <c r="K142" s="37" t="str">
        <f t="shared" si="16"/>
        <v/>
      </c>
      <c r="L142" s="13"/>
      <c r="M142" s="37" t="str">
        <f>IFERROR(VLOOKUP($L142,Losmaakbaarheidsfactoren!$B$16:$C$18,2,FALSE),"")</f>
        <v/>
      </c>
      <c r="N142" s="13"/>
      <c r="O142" s="37" t="str">
        <f>IFERROR(VLOOKUP($N142,Losmaakbaarheidsfactoren!$B$20:$C$22,2,FALSE),"")</f>
        <v/>
      </c>
      <c r="P142" s="37" t="str">
        <f t="shared" si="17"/>
        <v/>
      </c>
      <c r="Q142" s="76" t="str">
        <f t="shared" si="18"/>
        <v/>
      </c>
      <c r="R142" s="19"/>
    </row>
    <row r="143" spans="1:18" hidden="1" outlineLevel="1" x14ac:dyDescent="0.25">
      <c r="A143" s="19"/>
      <c r="B143" s="83"/>
      <c r="C143" s="11"/>
      <c r="D143" s="11"/>
      <c r="E143" s="32" t="str">
        <f t="shared" si="15"/>
        <v/>
      </c>
      <c r="F143" s="11"/>
      <c r="G143" s="13"/>
      <c r="H143" s="37" t="str">
        <f>IFERROR(VLOOKUP($G143,Losmaakbaarheidsfactoren!$B$4:$C$8,2,FALSE),"")</f>
        <v/>
      </c>
      <c r="I143" s="13"/>
      <c r="J143" s="37" t="str">
        <f>IFERROR(VLOOKUP($I143,Losmaakbaarheidsfactoren!$B$10:$C$14,2,FALSE),"")</f>
        <v/>
      </c>
      <c r="K143" s="37" t="str">
        <f t="shared" si="16"/>
        <v/>
      </c>
      <c r="L143" s="13"/>
      <c r="M143" s="37" t="str">
        <f>IFERROR(VLOOKUP($L143,Losmaakbaarheidsfactoren!$B$16:$C$18,2,FALSE),"")</f>
        <v/>
      </c>
      <c r="N143" s="13"/>
      <c r="O143" s="37" t="str">
        <f>IFERROR(VLOOKUP($N143,Losmaakbaarheidsfactoren!$B$20:$C$22,2,FALSE),"")</f>
        <v/>
      </c>
      <c r="P143" s="37" t="str">
        <f t="shared" si="17"/>
        <v/>
      </c>
      <c r="Q143" s="76" t="str">
        <f t="shared" si="18"/>
        <v/>
      </c>
      <c r="R143" s="19"/>
    </row>
    <row r="144" spans="1:18" hidden="1" outlineLevel="1" x14ac:dyDescent="0.25">
      <c r="A144" s="19"/>
      <c r="B144" s="83"/>
      <c r="C144" s="11"/>
      <c r="D144" s="11"/>
      <c r="E144" s="32" t="str">
        <f t="shared" si="15"/>
        <v/>
      </c>
      <c r="F144" s="11"/>
      <c r="G144" s="13"/>
      <c r="H144" s="37" t="str">
        <f>IFERROR(VLOOKUP($G144,Losmaakbaarheidsfactoren!$B$4:$C$8,2,FALSE),"")</f>
        <v/>
      </c>
      <c r="I144" s="13"/>
      <c r="J144" s="37" t="str">
        <f>IFERROR(VLOOKUP($I144,Losmaakbaarheidsfactoren!$B$10:$C$14,2,FALSE),"")</f>
        <v/>
      </c>
      <c r="K144" s="37" t="str">
        <f t="shared" si="16"/>
        <v/>
      </c>
      <c r="L144" s="13"/>
      <c r="M144" s="37" t="str">
        <f>IFERROR(VLOOKUP($L144,Losmaakbaarheidsfactoren!$B$16:$C$18,2,FALSE),"")</f>
        <v/>
      </c>
      <c r="N144" s="13"/>
      <c r="O144" s="37" t="str">
        <f>IFERROR(VLOOKUP($N144,Losmaakbaarheidsfactoren!$B$20:$C$22,2,FALSE),"")</f>
        <v/>
      </c>
      <c r="P144" s="37" t="str">
        <f t="shared" si="17"/>
        <v/>
      </c>
      <c r="Q144" s="76" t="str">
        <f t="shared" si="18"/>
        <v/>
      </c>
      <c r="R144" s="19"/>
    </row>
    <row r="145" spans="1:18" hidden="1" outlineLevel="1" x14ac:dyDescent="0.25">
      <c r="A145" s="19"/>
      <c r="B145" s="83"/>
      <c r="C145" s="11"/>
      <c r="D145" s="11"/>
      <c r="E145" s="32" t="str">
        <f t="shared" si="15"/>
        <v/>
      </c>
      <c r="F145" s="11"/>
      <c r="G145" s="13"/>
      <c r="H145" s="37" t="str">
        <f>IFERROR(VLOOKUP($G145,Losmaakbaarheidsfactoren!$B$4:$C$8,2,FALSE),"")</f>
        <v/>
      </c>
      <c r="I145" s="13"/>
      <c r="J145" s="37" t="str">
        <f>IFERROR(VLOOKUP($I145,Losmaakbaarheidsfactoren!$B$10:$C$14,2,FALSE),"")</f>
        <v/>
      </c>
      <c r="K145" s="37" t="str">
        <f t="shared" si="16"/>
        <v/>
      </c>
      <c r="L145" s="13"/>
      <c r="M145" s="37" t="str">
        <f>IFERROR(VLOOKUP($L145,Losmaakbaarheidsfactoren!$B$16:$C$18,2,FALSE),"")</f>
        <v/>
      </c>
      <c r="N145" s="13"/>
      <c r="O145" s="37" t="str">
        <f>IFERROR(VLOOKUP($N145,Losmaakbaarheidsfactoren!$B$20:$C$22,2,FALSE),"")</f>
        <v/>
      </c>
      <c r="P145" s="37" t="str">
        <f t="shared" si="17"/>
        <v/>
      </c>
      <c r="Q145" s="76" t="str">
        <f t="shared" si="18"/>
        <v/>
      </c>
      <c r="R145" s="19"/>
    </row>
    <row r="146" spans="1:18" hidden="1" outlineLevel="1" x14ac:dyDescent="0.25">
      <c r="A146" s="19"/>
      <c r="B146" s="83"/>
      <c r="C146" s="11"/>
      <c r="D146" s="11"/>
      <c r="E146" s="32" t="str">
        <f t="shared" si="15"/>
        <v/>
      </c>
      <c r="F146" s="11"/>
      <c r="G146" s="13"/>
      <c r="H146" s="37" t="str">
        <f>IFERROR(VLOOKUP($G146,Losmaakbaarheidsfactoren!$B$4:$C$8,2,FALSE),"")</f>
        <v/>
      </c>
      <c r="I146" s="13"/>
      <c r="J146" s="37" t="str">
        <f>IFERROR(VLOOKUP($I146,Losmaakbaarheidsfactoren!$B$10:$C$14,2,FALSE),"")</f>
        <v/>
      </c>
      <c r="K146" s="37" t="str">
        <f t="shared" si="16"/>
        <v/>
      </c>
      <c r="L146" s="13"/>
      <c r="M146" s="37" t="str">
        <f>IFERROR(VLOOKUP($L146,Losmaakbaarheidsfactoren!$B$16:$C$18,2,FALSE),"")</f>
        <v/>
      </c>
      <c r="N146" s="13"/>
      <c r="O146" s="37" t="str">
        <f>IFERROR(VLOOKUP($N146,Losmaakbaarheidsfactoren!$B$20:$C$22,2,FALSE),"")</f>
        <v/>
      </c>
      <c r="P146" s="37" t="str">
        <f t="shared" si="17"/>
        <v/>
      </c>
      <c r="Q146" s="76" t="str">
        <f t="shared" si="18"/>
        <v/>
      </c>
      <c r="R146" s="19"/>
    </row>
    <row r="147" spans="1:18" hidden="1" outlineLevel="1" x14ac:dyDescent="0.25">
      <c r="A147" s="19"/>
      <c r="B147" s="83"/>
      <c r="C147" s="11"/>
      <c r="D147" s="11"/>
      <c r="E147" s="32" t="str">
        <f t="shared" si="15"/>
        <v/>
      </c>
      <c r="F147" s="11"/>
      <c r="G147" s="13"/>
      <c r="H147" s="37" t="str">
        <f>IFERROR(VLOOKUP($G147,Losmaakbaarheidsfactoren!$B$4:$C$8,2,FALSE),"")</f>
        <v/>
      </c>
      <c r="I147" s="13"/>
      <c r="J147" s="37" t="str">
        <f>IFERROR(VLOOKUP($I147,Losmaakbaarheidsfactoren!$B$10:$C$14,2,FALSE),"")</f>
        <v/>
      </c>
      <c r="K147" s="37" t="str">
        <f t="shared" si="16"/>
        <v/>
      </c>
      <c r="L147" s="13"/>
      <c r="M147" s="37" t="str">
        <f>IFERROR(VLOOKUP($L147,Losmaakbaarheidsfactoren!$B$16:$C$18,2,FALSE),"")</f>
        <v/>
      </c>
      <c r="N147" s="13"/>
      <c r="O147" s="37" t="str">
        <f>IFERROR(VLOOKUP($N147,Losmaakbaarheidsfactoren!$B$20:$C$22,2,FALSE),"")</f>
        <v/>
      </c>
      <c r="P147" s="37" t="str">
        <f t="shared" si="17"/>
        <v/>
      </c>
      <c r="Q147" s="76" t="str">
        <f t="shared" si="18"/>
        <v/>
      </c>
      <c r="R147" s="19"/>
    </row>
    <row r="148" spans="1:18" hidden="1" outlineLevel="1" x14ac:dyDescent="0.25">
      <c r="A148" s="19"/>
      <c r="B148" s="83"/>
      <c r="C148" s="11"/>
      <c r="D148" s="11"/>
      <c r="E148" s="32" t="str">
        <f t="shared" si="15"/>
        <v/>
      </c>
      <c r="F148" s="11"/>
      <c r="G148" s="13"/>
      <c r="H148" s="37" t="str">
        <f>IFERROR(VLOOKUP($G148,Losmaakbaarheidsfactoren!$B$4:$C$8,2,FALSE),"")</f>
        <v/>
      </c>
      <c r="I148" s="13"/>
      <c r="J148" s="37" t="str">
        <f>IFERROR(VLOOKUP($I148,Losmaakbaarheidsfactoren!$B$10:$C$14,2,FALSE),"")</f>
        <v/>
      </c>
      <c r="K148" s="37" t="str">
        <f t="shared" si="16"/>
        <v/>
      </c>
      <c r="L148" s="13"/>
      <c r="M148" s="37" t="str">
        <f>IFERROR(VLOOKUP($L148,Losmaakbaarheidsfactoren!$B$16:$C$18,2,FALSE),"")</f>
        <v/>
      </c>
      <c r="N148" s="13"/>
      <c r="O148" s="37" t="str">
        <f>IFERROR(VLOOKUP($N148,Losmaakbaarheidsfactoren!$B$20:$C$22,2,FALSE),"")</f>
        <v/>
      </c>
      <c r="P148" s="37" t="str">
        <f t="shared" si="17"/>
        <v/>
      </c>
      <c r="Q148" s="76" t="str">
        <f t="shared" si="18"/>
        <v/>
      </c>
      <c r="R148" s="19"/>
    </row>
    <row r="149" spans="1:18" hidden="1" outlineLevel="1" x14ac:dyDescent="0.25">
      <c r="A149" s="19"/>
      <c r="B149" s="83"/>
      <c r="C149" s="11"/>
      <c r="D149" s="11"/>
      <c r="E149" s="32" t="str">
        <f t="shared" si="15"/>
        <v/>
      </c>
      <c r="F149" s="11"/>
      <c r="G149" s="13"/>
      <c r="H149" s="37" t="str">
        <f>IFERROR(VLOOKUP($G149,Losmaakbaarheidsfactoren!$B$4:$C$8,2,FALSE),"")</f>
        <v/>
      </c>
      <c r="I149" s="13"/>
      <c r="J149" s="37" t="str">
        <f>IFERROR(VLOOKUP($I149,Losmaakbaarheidsfactoren!$B$10:$C$14,2,FALSE),"")</f>
        <v/>
      </c>
      <c r="K149" s="37" t="str">
        <f t="shared" si="16"/>
        <v/>
      </c>
      <c r="L149" s="13"/>
      <c r="M149" s="37" t="str">
        <f>IFERROR(VLOOKUP($L149,Losmaakbaarheidsfactoren!$B$16:$C$18,2,FALSE),"")</f>
        <v/>
      </c>
      <c r="N149" s="13"/>
      <c r="O149" s="37" t="str">
        <f>IFERROR(VLOOKUP($N149,Losmaakbaarheidsfactoren!$B$20:$C$22,2,FALSE),"")</f>
        <v/>
      </c>
      <c r="P149" s="37" t="str">
        <f t="shared" si="17"/>
        <v/>
      </c>
      <c r="Q149" s="76" t="str">
        <f t="shared" si="18"/>
        <v/>
      </c>
      <c r="R149" s="19"/>
    </row>
    <row r="150" spans="1:18" hidden="1" outlineLevel="1" x14ac:dyDescent="0.25">
      <c r="A150" s="19"/>
      <c r="B150" s="83"/>
      <c r="C150" s="11"/>
      <c r="D150" s="11"/>
      <c r="E150" s="32" t="str">
        <f t="shared" si="15"/>
        <v/>
      </c>
      <c r="F150" s="11"/>
      <c r="G150" s="13"/>
      <c r="H150" s="37" t="str">
        <f>IFERROR(VLOOKUP($G150,Losmaakbaarheidsfactoren!$B$4:$C$8,2,FALSE),"")</f>
        <v/>
      </c>
      <c r="I150" s="13"/>
      <c r="J150" s="37" t="str">
        <f>IFERROR(VLOOKUP($I150,Losmaakbaarheidsfactoren!$B$10:$C$14,2,FALSE),"")</f>
        <v/>
      </c>
      <c r="K150" s="37" t="str">
        <f t="shared" si="16"/>
        <v/>
      </c>
      <c r="L150" s="13"/>
      <c r="M150" s="37" t="str">
        <f>IFERROR(VLOOKUP($L150,Losmaakbaarheidsfactoren!$B$16:$C$18,2,FALSE),"")</f>
        <v/>
      </c>
      <c r="N150" s="13"/>
      <c r="O150" s="37" t="str">
        <f>IFERROR(VLOOKUP($N150,Losmaakbaarheidsfactoren!$B$20:$C$22,2,FALSE),"")</f>
        <v/>
      </c>
      <c r="P150" s="37" t="str">
        <f t="shared" si="17"/>
        <v/>
      </c>
      <c r="Q150" s="76" t="str">
        <f t="shared" si="18"/>
        <v/>
      </c>
      <c r="R150" s="19"/>
    </row>
    <row r="151" spans="1:18" hidden="1" outlineLevel="1" x14ac:dyDescent="0.25">
      <c r="A151" s="19"/>
      <c r="B151" s="83"/>
      <c r="C151" s="11"/>
      <c r="D151" s="11"/>
      <c r="E151" s="32" t="str">
        <f t="shared" si="15"/>
        <v/>
      </c>
      <c r="F151" s="11"/>
      <c r="G151" s="13"/>
      <c r="H151" s="37" t="str">
        <f>IFERROR(VLOOKUP($G151,Losmaakbaarheidsfactoren!$B$4:$C$8,2,FALSE),"")</f>
        <v/>
      </c>
      <c r="I151" s="13"/>
      <c r="J151" s="37" t="str">
        <f>IFERROR(VLOOKUP($I151,Losmaakbaarheidsfactoren!$B$10:$C$14,2,FALSE),"")</f>
        <v/>
      </c>
      <c r="K151" s="37" t="str">
        <f t="shared" si="16"/>
        <v/>
      </c>
      <c r="L151" s="13"/>
      <c r="M151" s="37" t="str">
        <f>IFERROR(VLOOKUP($L151,Losmaakbaarheidsfactoren!$B$16:$C$18,2,FALSE),"")</f>
        <v/>
      </c>
      <c r="N151" s="13"/>
      <c r="O151" s="37" t="str">
        <f>IFERROR(VLOOKUP($N151,Losmaakbaarheidsfactoren!$B$20:$C$22,2,FALSE),"")</f>
        <v/>
      </c>
      <c r="P151" s="37" t="str">
        <f t="shared" si="17"/>
        <v/>
      </c>
      <c r="Q151" s="76" t="str">
        <f t="shared" si="18"/>
        <v/>
      </c>
      <c r="R151" s="19"/>
    </row>
    <row r="152" spans="1:18" hidden="1" outlineLevel="1" x14ac:dyDescent="0.25">
      <c r="A152" s="19"/>
      <c r="B152" s="83"/>
      <c r="C152" s="11"/>
      <c r="D152" s="11"/>
      <c r="E152" s="32" t="str">
        <f t="shared" si="15"/>
        <v/>
      </c>
      <c r="F152" s="11"/>
      <c r="G152" s="13"/>
      <c r="H152" s="37" t="str">
        <f>IFERROR(VLOOKUP($G152,Losmaakbaarheidsfactoren!$B$4:$C$8,2,FALSE),"")</f>
        <v/>
      </c>
      <c r="I152" s="13"/>
      <c r="J152" s="37" t="str">
        <f>IFERROR(VLOOKUP($I152,Losmaakbaarheidsfactoren!$B$10:$C$14,2,FALSE),"")</f>
        <v/>
      </c>
      <c r="K152" s="37" t="str">
        <f t="shared" si="16"/>
        <v/>
      </c>
      <c r="L152" s="13"/>
      <c r="M152" s="37" t="str">
        <f>IFERROR(VLOOKUP($L152,Losmaakbaarheidsfactoren!$B$16:$C$18,2,FALSE),"")</f>
        <v/>
      </c>
      <c r="N152" s="13"/>
      <c r="O152" s="37" t="str">
        <f>IFERROR(VLOOKUP($N152,Losmaakbaarheidsfactoren!$B$20:$C$22,2,FALSE),"")</f>
        <v/>
      </c>
      <c r="P152" s="37" t="str">
        <f t="shared" si="17"/>
        <v/>
      </c>
      <c r="Q152" s="76" t="str">
        <f t="shared" si="18"/>
        <v/>
      </c>
      <c r="R152" s="19"/>
    </row>
    <row r="153" spans="1:18" hidden="1" outlineLevel="1" x14ac:dyDescent="0.25">
      <c r="A153" s="19"/>
      <c r="B153" s="83"/>
      <c r="C153" s="14"/>
      <c r="D153" s="14"/>
      <c r="E153" s="32" t="str">
        <f t="shared" si="15"/>
        <v/>
      </c>
      <c r="F153" s="14"/>
      <c r="G153" s="15"/>
      <c r="H153" s="37" t="str">
        <f>IFERROR(VLOOKUP($G153,Losmaakbaarheidsfactoren!$B$4:$C$8,2,FALSE),"")</f>
        <v/>
      </c>
      <c r="I153" s="15"/>
      <c r="J153" s="37" t="str">
        <f>IFERROR(VLOOKUP($I153,Losmaakbaarheidsfactoren!$B$10:$C$14,2,FALSE),"")</f>
        <v/>
      </c>
      <c r="K153" s="37" t="str">
        <f t="shared" si="16"/>
        <v/>
      </c>
      <c r="L153" s="15"/>
      <c r="M153" s="37" t="str">
        <f>IFERROR(VLOOKUP($L153,Losmaakbaarheidsfactoren!$B$16:$C$18,2,FALSE),"")</f>
        <v/>
      </c>
      <c r="N153" s="15"/>
      <c r="O153" s="37" t="str">
        <f>IFERROR(VLOOKUP($N153,Losmaakbaarheidsfactoren!$B$20:$C$22,2,FALSE),"")</f>
        <v/>
      </c>
      <c r="P153" s="37" t="str">
        <f t="shared" si="17"/>
        <v/>
      </c>
      <c r="Q153" s="76" t="str">
        <f t="shared" si="18"/>
        <v/>
      </c>
      <c r="R153" s="19"/>
    </row>
    <row r="154" spans="1:18" ht="15.75" collapsed="1" thickBot="1" x14ac:dyDescent="0.3">
      <c r="A154" s="19"/>
      <c r="B154" s="80" t="s">
        <v>43</v>
      </c>
      <c r="C154" s="35" t="s">
        <v>68</v>
      </c>
      <c r="D154" s="35"/>
      <c r="E154" s="32" t="str">
        <f>IFERROR(VLOOKUP($D154,$B$30:$C$196,2,FALSE),"")</f>
        <v/>
      </c>
      <c r="F154" s="35"/>
      <c r="G154" s="36"/>
      <c r="H154" s="31" t="str">
        <f>IFERROR(VLOOKUP($G154,Losmaakbaarheidsfactoren!$B$4:$C$8,2,FALSE),"")</f>
        <v/>
      </c>
      <c r="I154" s="36"/>
      <c r="J154" s="31" t="str">
        <f>IFERROR(VLOOKUP($I154,Losmaakbaarheidsfactoren!$B$10:$C$14,2,FALSE),"")</f>
        <v/>
      </c>
      <c r="K154" s="31" t="str">
        <f t="shared" ref="K154" si="19">IFERROR(2/((1/$H154)+(1/$J154)),"")</f>
        <v/>
      </c>
      <c r="L154" s="36"/>
      <c r="M154" s="31" t="str">
        <f>IFERROR(VLOOKUP($L154,Losmaakbaarheidsfactoren!$B$16:$C$18,2,FALSE),"")</f>
        <v/>
      </c>
      <c r="N154" s="36"/>
      <c r="O154" s="31" t="str">
        <f>IFERROR(VLOOKUP($N154,Losmaakbaarheidsfactoren!$B$20:$C$22,2,FALSE),"")</f>
        <v/>
      </c>
      <c r="P154" s="31" t="str">
        <f t="shared" ref="P154" si="20">IFERROR(2/((1/$M154)+(1/$O154)),"")</f>
        <v/>
      </c>
      <c r="Q154" s="78" t="str">
        <f t="shared" ref="Q154" si="21">IFERROR(2/((1/$K154)+(1/$P154)),"")</f>
        <v/>
      </c>
      <c r="R154" s="19"/>
    </row>
    <row r="155" spans="1:18" ht="15.75" thickBot="1" x14ac:dyDescent="0.3">
      <c r="A155" s="19"/>
      <c r="B155" s="81"/>
      <c r="C155" s="72" t="s">
        <v>42</v>
      </c>
      <c r="D155" s="73"/>
      <c r="E155" s="73"/>
      <c r="F155" s="68">
        <f>IFERROR(SUM($F$156:$F$196),"")</f>
        <v>700</v>
      </c>
      <c r="G155" s="69"/>
      <c r="H155" s="69"/>
      <c r="I155" s="69"/>
      <c r="J155" s="69"/>
      <c r="K155" s="71">
        <f>IFERROR(SUMPRODUCT($F$156:$F$195,$K$156:$K$195)/$F$155,"")</f>
        <v>0.94285714285714284</v>
      </c>
      <c r="L155" s="69"/>
      <c r="M155" s="69"/>
      <c r="N155" s="69"/>
      <c r="O155" s="69"/>
      <c r="P155" s="71">
        <f>IFERROR(SUMPRODUCT($F$156:$F$195,$P$156:$P$195)/$F$155,"")</f>
        <v>0.82857142857142863</v>
      </c>
      <c r="Q155" s="74">
        <f>IFERROR(SUMPRODUCT($F$156:$F$195,$Q$156:$Q$195)/$F$155,"")</f>
        <v>0.86666666666666659</v>
      </c>
      <c r="R155" s="19"/>
    </row>
    <row r="156" spans="1:18" hidden="1" outlineLevel="1" x14ac:dyDescent="0.25">
      <c r="A156" s="19"/>
      <c r="B156" s="84" t="s">
        <v>51</v>
      </c>
      <c r="C156" s="16" t="s">
        <v>60</v>
      </c>
      <c r="D156" s="16" t="s">
        <v>50</v>
      </c>
      <c r="E156" s="34" t="str">
        <f>IFERROR(VLOOKUP($D156,$B$30:$C$196,2,FALSE),"")</f>
        <v>Voorbeeld 6</v>
      </c>
      <c r="F156" s="17">
        <v>500</v>
      </c>
      <c r="G156" s="18" t="s">
        <v>9</v>
      </c>
      <c r="H156" s="33">
        <f>IFERROR(VLOOKUP($G156,Losmaakbaarheidsfactoren!$B$4:$C$8,2,FALSE),"")</f>
        <v>1</v>
      </c>
      <c r="I156" s="18" t="s">
        <v>13</v>
      </c>
      <c r="J156" s="33">
        <f>IFERROR(VLOOKUP($I156,Losmaakbaarheidsfactoren!$B$10:$C$14,2,FALSE),"")</f>
        <v>1</v>
      </c>
      <c r="K156" s="33">
        <f>IFERROR(2/((1/$H156)+(1/$J156)),"")</f>
        <v>1</v>
      </c>
      <c r="L156" s="18" t="s">
        <v>18</v>
      </c>
      <c r="M156" s="33">
        <f>IFERROR(VLOOKUP($L156,Losmaakbaarheidsfactoren!$B$16:$C$18,2,FALSE),"")</f>
        <v>1</v>
      </c>
      <c r="N156" s="18" t="s">
        <v>22</v>
      </c>
      <c r="O156" s="33">
        <f>IFERROR(VLOOKUP($N156,Losmaakbaarheidsfactoren!$B$20:$C$22,2,FALSE),"")</f>
        <v>1</v>
      </c>
      <c r="P156" s="33">
        <f>IFERROR(2/((1/$M156)+(1/$O156)),"")</f>
        <v>1</v>
      </c>
      <c r="Q156" s="85">
        <f>IFERROR(2/((1/$K156)+(1/$P156)),"")</f>
        <v>1</v>
      </c>
      <c r="R156" s="19"/>
    </row>
    <row r="157" spans="1:18" hidden="1" outlineLevel="1" x14ac:dyDescent="0.25">
      <c r="A157" s="19"/>
      <c r="B157" s="83" t="s">
        <v>52</v>
      </c>
      <c r="C157" s="11" t="s">
        <v>61</v>
      </c>
      <c r="D157" s="11" t="s">
        <v>51</v>
      </c>
      <c r="E157" s="32" t="str">
        <f t="shared" ref="E157:E195" si="22">IFERROR(VLOOKUP($D157,$B$30:$C$196,2,FALSE),"")</f>
        <v>Voorbeeld 7</v>
      </c>
      <c r="F157" s="12">
        <v>200</v>
      </c>
      <c r="G157" s="13" t="s">
        <v>39</v>
      </c>
      <c r="H157" s="31">
        <f>IFERROR(VLOOKUP($G157,Losmaakbaarheidsfactoren!$B$4:$C$8,2,FALSE),"")</f>
        <v>0.8</v>
      </c>
      <c r="I157" s="13" t="s">
        <v>14</v>
      </c>
      <c r="J157" s="31">
        <f>IFERROR(VLOOKUP($I157,Losmaakbaarheidsfactoren!$B$10:$C$14,2,FALSE),"")</f>
        <v>0.8</v>
      </c>
      <c r="K157" s="31">
        <f t="shared" ref="K157:K195" si="23">IFERROR(2/((1/$H157)+(1/$J157)),"")</f>
        <v>0.8</v>
      </c>
      <c r="L157" s="13" t="s">
        <v>19</v>
      </c>
      <c r="M157" s="31">
        <f>IFERROR(VLOOKUP($L157,Losmaakbaarheidsfactoren!$B$16:$C$18,2,FALSE),"")</f>
        <v>0.4</v>
      </c>
      <c r="N157" s="13" t="s">
        <v>23</v>
      </c>
      <c r="O157" s="31">
        <f>IFERROR(VLOOKUP($N157,Losmaakbaarheidsfactoren!$B$20:$C$22,2,FALSE),"")</f>
        <v>0.4</v>
      </c>
      <c r="P157" s="31">
        <f t="shared" ref="P157:P195" si="24">IFERROR(2/((1/$M157)+(1/$O157)),"")</f>
        <v>0.4</v>
      </c>
      <c r="Q157" s="78">
        <f t="shared" ref="Q157:Q195" si="25">IFERROR(2/((1/$K157)+(1/$P157)),"")</f>
        <v>0.53333333333333333</v>
      </c>
      <c r="R157" s="19"/>
    </row>
    <row r="158" spans="1:18" hidden="1" outlineLevel="1" x14ac:dyDescent="0.25">
      <c r="A158" s="19"/>
      <c r="B158" s="83"/>
      <c r="C158" s="11"/>
      <c r="D158" s="11"/>
      <c r="E158" s="32" t="str">
        <f t="shared" si="22"/>
        <v/>
      </c>
      <c r="F158" s="12"/>
      <c r="G158" s="13"/>
      <c r="H158" s="31" t="str">
        <f>IFERROR(VLOOKUP($G158,Losmaakbaarheidsfactoren!$B$4:$C$8,2,FALSE),"")</f>
        <v/>
      </c>
      <c r="I158" s="13"/>
      <c r="J158" s="31" t="str">
        <f>IFERROR(VLOOKUP($I158,Losmaakbaarheidsfactoren!$B$10:$C$14,2,FALSE),"")</f>
        <v/>
      </c>
      <c r="K158" s="31" t="str">
        <f t="shared" si="23"/>
        <v/>
      </c>
      <c r="L158" s="13"/>
      <c r="M158" s="31" t="str">
        <f>IFERROR(VLOOKUP($L158,Losmaakbaarheidsfactoren!$B$16:$C$18,2,FALSE),"")</f>
        <v/>
      </c>
      <c r="N158" s="13"/>
      <c r="O158" s="31" t="str">
        <f>IFERROR(VLOOKUP($N158,Losmaakbaarheidsfactoren!$B$20:$C$22,2,FALSE),"")</f>
        <v/>
      </c>
      <c r="P158" s="31" t="str">
        <f t="shared" si="24"/>
        <v/>
      </c>
      <c r="Q158" s="78" t="str">
        <f t="shared" si="25"/>
        <v/>
      </c>
      <c r="R158" s="19"/>
    </row>
    <row r="159" spans="1:18" hidden="1" outlineLevel="1" x14ac:dyDescent="0.25">
      <c r="A159" s="19"/>
      <c r="B159" s="83"/>
      <c r="C159" s="11"/>
      <c r="D159" s="11"/>
      <c r="E159" s="32" t="str">
        <f t="shared" si="22"/>
        <v/>
      </c>
      <c r="F159" s="12"/>
      <c r="G159" s="13"/>
      <c r="H159" s="31" t="str">
        <f>IFERROR(VLOOKUP($G159,Losmaakbaarheidsfactoren!$B$4:$C$8,2,FALSE),"")</f>
        <v/>
      </c>
      <c r="I159" s="13"/>
      <c r="J159" s="31" t="str">
        <f>IFERROR(VLOOKUP($I159,Losmaakbaarheidsfactoren!$B$10:$C$14,2,FALSE),"")</f>
        <v/>
      </c>
      <c r="K159" s="31" t="str">
        <f t="shared" si="23"/>
        <v/>
      </c>
      <c r="L159" s="13"/>
      <c r="M159" s="31" t="str">
        <f>IFERROR(VLOOKUP($L159,Losmaakbaarheidsfactoren!$B$16:$C$18,2,FALSE),"")</f>
        <v/>
      </c>
      <c r="N159" s="13"/>
      <c r="O159" s="31" t="str">
        <f>IFERROR(VLOOKUP($N159,Losmaakbaarheidsfactoren!$B$20:$C$22,2,FALSE),"")</f>
        <v/>
      </c>
      <c r="P159" s="31" t="str">
        <f t="shared" si="24"/>
        <v/>
      </c>
      <c r="Q159" s="78" t="str">
        <f t="shared" si="25"/>
        <v/>
      </c>
      <c r="R159" s="19"/>
    </row>
    <row r="160" spans="1:18" s="181" customFormat="1" hidden="1" outlineLevel="1" x14ac:dyDescent="0.25">
      <c r="A160" s="180"/>
      <c r="B160" s="189"/>
      <c r="C160" s="179"/>
      <c r="D160" s="179"/>
      <c r="E160" s="182"/>
      <c r="F160" s="12"/>
      <c r="G160" s="13"/>
      <c r="H160" s="31"/>
      <c r="I160" s="13"/>
      <c r="J160" s="31"/>
      <c r="K160" s="31"/>
      <c r="L160" s="13"/>
      <c r="M160" s="31"/>
      <c r="N160" s="13"/>
      <c r="O160" s="31"/>
      <c r="P160" s="31"/>
      <c r="Q160" s="78"/>
      <c r="R160" s="180"/>
    </row>
    <row r="161" spans="1:18" s="181" customFormat="1" hidden="1" outlineLevel="1" x14ac:dyDescent="0.25">
      <c r="A161" s="180"/>
      <c r="B161" s="189"/>
      <c r="C161" s="179"/>
      <c r="D161" s="179"/>
      <c r="E161" s="182"/>
      <c r="F161" s="12"/>
      <c r="G161" s="13"/>
      <c r="H161" s="31"/>
      <c r="I161" s="13"/>
      <c r="J161" s="31"/>
      <c r="K161" s="31"/>
      <c r="L161" s="13"/>
      <c r="M161" s="31"/>
      <c r="N161" s="13"/>
      <c r="O161" s="31"/>
      <c r="P161" s="31"/>
      <c r="Q161" s="78"/>
      <c r="R161" s="180"/>
    </row>
    <row r="162" spans="1:18" s="181" customFormat="1" hidden="1" outlineLevel="1" x14ac:dyDescent="0.25">
      <c r="A162" s="180"/>
      <c r="B162" s="189"/>
      <c r="C162" s="179"/>
      <c r="D162" s="179"/>
      <c r="E162" s="182"/>
      <c r="F162" s="12"/>
      <c r="G162" s="13"/>
      <c r="H162" s="31"/>
      <c r="I162" s="13"/>
      <c r="J162" s="31"/>
      <c r="K162" s="31"/>
      <c r="L162" s="13"/>
      <c r="M162" s="31"/>
      <c r="N162" s="13"/>
      <c r="O162" s="31"/>
      <c r="P162" s="31"/>
      <c r="Q162" s="78"/>
      <c r="R162" s="180"/>
    </row>
    <row r="163" spans="1:18" s="181" customFormat="1" hidden="1" outlineLevel="1" x14ac:dyDescent="0.25">
      <c r="A163" s="180"/>
      <c r="B163" s="189"/>
      <c r="C163" s="179"/>
      <c r="D163" s="179"/>
      <c r="E163" s="182"/>
      <c r="F163" s="12"/>
      <c r="G163" s="13"/>
      <c r="H163" s="31"/>
      <c r="I163" s="13"/>
      <c r="J163" s="31"/>
      <c r="K163" s="31"/>
      <c r="L163" s="13"/>
      <c r="M163" s="31"/>
      <c r="N163" s="13"/>
      <c r="O163" s="31"/>
      <c r="P163" s="31"/>
      <c r="Q163" s="78"/>
      <c r="R163" s="180"/>
    </row>
    <row r="164" spans="1:18" s="181" customFormat="1" hidden="1" outlineLevel="1" x14ac:dyDescent="0.25">
      <c r="A164" s="180"/>
      <c r="B164" s="189"/>
      <c r="C164" s="179"/>
      <c r="D164" s="179"/>
      <c r="E164" s="182"/>
      <c r="F164" s="12"/>
      <c r="G164" s="13"/>
      <c r="H164" s="31"/>
      <c r="I164" s="13"/>
      <c r="J164" s="31"/>
      <c r="K164" s="31"/>
      <c r="L164" s="13"/>
      <c r="M164" s="31"/>
      <c r="N164" s="13"/>
      <c r="O164" s="31"/>
      <c r="P164" s="31"/>
      <c r="Q164" s="78"/>
      <c r="R164" s="180"/>
    </row>
    <row r="165" spans="1:18" s="181" customFormat="1" hidden="1" outlineLevel="1" x14ac:dyDescent="0.25">
      <c r="A165" s="180"/>
      <c r="B165" s="189"/>
      <c r="C165" s="179"/>
      <c r="D165" s="179"/>
      <c r="E165" s="182"/>
      <c r="F165" s="12"/>
      <c r="G165" s="13"/>
      <c r="H165" s="31"/>
      <c r="I165" s="13"/>
      <c r="J165" s="31"/>
      <c r="K165" s="31"/>
      <c r="L165" s="13"/>
      <c r="M165" s="31"/>
      <c r="N165" s="13"/>
      <c r="O165" s="31"/>
      <c r="P165" s="31"/>
      <c r="Q165" s="78"/>
      <c r="R165" s="180"/>
    </row>
    <row r="166" spans="1:18" s="181" customFormat="1" hidden="1" outlineLevel="1" x14ac:dyDescent="0.25">
      <c r="A166" s="180"/>
      <c r="B166" s="189"/>
      <c r="C166" s="179"/>
      <c r="D166" s="179"/>
      <c r="E166" s="182"/>
      <c r="F166" s="12"/>
      <c r="G166" s="13"/>
      <c r="H166" s="31"/>
      <c r="I166" s="13"/>
      <c r="J166" s="31"/>
      <c r="K166" s="31"/>
      <c r="L166" s="13"/>
      <c r="M166" s="31"/>
      <c r="N166" s="13"/>
      <c r="O166" s="31"/>
      <c r="P166" s="31"/>
      <c r="Q166" s="78"/>
      <c r="R166" s="180"/>
    </row>
    <row r="167" spans="1:18" s="181" customFormat="1" hidden="1" outlineLevel="1" x14ac:dyDescent="0.25">
      <c r="A167" s="180"/>
      <c r="B167" s="189"/>
      <c r="C167" s="179"/>
      <c r="D167" s="179"/>
      <c r="E167" s="182"/>
      <c r="F167" s="12"/>
      <c r="G167" s="13"/>
      <c r="H167" s="31"/>
      <c r="I167" s="13"/>
      <c r="J167" s="31"/>
      <c r="K167" s="31"/>
      <c r="L167" s="13"/>
      <c r="M167" s="31"/>
      <c r="N167" s="13"/>
      <c r="O167" s="31"/>
      <c r="P167" s="31"/>
      <c r="Q167" s="78"/>
      <c r="R167" s="180"/>
    </row>
    <row r="168" spans="1:18" s="181" customFormat="1" hidden="1" outlineLevel="1" x14ac:dyDescent="0.25">
      <c r="A168" s="180"/>
      <c r="B168" s="189"/>
      <c r="C168" s="179"/>
      <c r="D168" s="179"/>
      <c r="E168" s="182"/>
      <c r="F168" s="12"/>
      <c r="G168" s="13"/>
      <c r="H168" s="31"/>
      <c r="I168" s="13"/>
      <c r="J168" s="31"/>
      <c r="K168" s="31"/>
      <c r="L168" s="13"/>
      <c r="M168" s="31"/>
      <c r="N168" s="13"/>
      <c r="O168" s="31"/>
      <c r="P168" s="31"/>
      <c r="Q168" s="78"/>
      <c r="R168" s="180"/>
    </row>
    <row r="169" spans="1:18" s="181" customFormat="1" hidden="1" outlineLevel="1" x14ac:dyDescent="0.25">
      <c r="A169" s="180"/>
      <c r="B169" s="189"/>
      <c r="C169" s="179"/>
      <c r="D169" s="179"/>
      <c r="E169" s="182"/>
      <c r="F169" s="12"/>
      <c r="G169" s="13"/>
      <c r="H169" s="31"/>
      <c r="I169" s="13"/>
      <c r="J169" s="31"/>
      <c r="K169" s="31"/>
      <c r="L169" s="13"/>
      <c r="M169" s="31"/>
      <c r="N169" s="13"/>
      <c r="O169" s="31"/>
      <c r="P169" s="31"/>
      <c r="Q169" s="78"/>
      <c r="R169" s="180"/>
    </row>
    <row r="170" spans="1:18" hidden="1" outlineLevel="1" x14ac:dyDescent="0.25">
      <c r="A170" s="19"/>
      <c r="B170" s="83"/>
      <c r="C170" s="11"/>
      <c r="D170" s="11"/>
      <c r="E170" s="32" t="str">
        <f t="shared" si="22"/>
        <v/>
      </c>
      <c r="F170" s="12"/>
      <c r="G170" s="13"/>
      <c r="H170" s="31" t="str">
        <f>IFERROR(VLOOKUP($G170,Losmaakbaarheidsfactoren!$B$4:$C$8,2,FALSE),"")</f>
        <v/>
      </c>
      <c r="I170" s="13"/>
      <c r="J170" s="31" t="str">
        <f>IFERROR(VLOOKUP($I170,Losmaakbaarheidsfactoren!$B$10:$C$14,2,FALSE),"")</f>
        <v/>
      </c>
      <c r="K170" s="31" t="str">
        <f t="shared" si="23"/>
        <v/>
      </c>
      <c r="L170" s="13"/>
      <c r="M170" s="31" t="str">
        <f>IFERROR(VLOOKUP($L170,Losmaakbaarheidsfactoren!$B$16:$C$18,2,FALSE),"")</f>
        <v/>
      </c>
      <c r="N170" s="13"/>
      <c r="O170" s="31" t="str">
        <f>IFERROR(VLOOKUP($N170,Losmaakbaarheidsfactoren!$B$20:$C$22,2,FALSE),"")</f>
        <v/>
      </c>
      <c r="P170" s="31" t="str">
        <f t="shared" si="24"/>
        <v/>
      </c>
      <c r="Q170" s="78" t="str">
        <f t="shared" si="25"/>
        <v/>
      </c>
      <c r="R170" s="19"/>
    </row>
    <row r="171" spans="1:18" hidden="1" outlineLevel="1" x14ac:dyDescent="0.25">
      <c r="A171" s="19"/>
      <c r="B171" s="83"/>
      <c r="C171" s="11"/>
      <c r="D171" s="11"/>
      <c r="E171" s="32" t="str">
        <f t="shared" si="22"/>
        <v/>
      </c>
      <c r="F171" s="12"/>
      <c r="G171" s="13"/>
      <c r="H171" s="31" t="str">
        <f>IFERROR(VLOOKUP($G171,Losmaakbaarheidsfactoren!$B$4:$C$8,2,FALSE),"")</f>
        <v/>
      </c>
      <c r="I171" s="13"/>
      <c r="J171" s="31" t="str">
        <f>IFERROR(VLOOKUP($I171,Losmaakbaarheidsfactoren!$B$10:$C$14,2,FALSE),"")</f>
        <v/>
      </c>
      <c r="K171" s="31" t="str">
        <f t="shared" si="23"/>
        <v/>
      </c>
      <c r="L171" s="13"/>
      <c r="M171" s="31" t="str">
        <f>IFERROR(VLOOKUP($L171,Losmaakbaarheidsfactoren!$B$16:$C$18,2,FALSE),"")</f>
        <v/>
      </c>
      <c r="N171" s="13"/>
      <c r="O171" s="31" t="str">
        <f>IFERROR(VLOOKUP($N171,Losmaakbaarheidsfactoren!$B$20:$C$22,2,FALSE),"")</f>
        <v/>
      </c>
      <c r="P171" s="31" t="str">
        <f t="shared" si="24"/>
        <v/>
      </c>
      <c r="Q171" s="78" t="str">
        <f t="shared" si="25"/>
        <v/>
      </c>
      <c r="R171" s="19"/>
    </row>
    <row r="172" spans="1:18" hidden="1" outlineLevel="1" x14ac:dyDescent="0.25">
      <c r="A172" s="19"/>
      <c r="B172" s="83"/>
      <c r="C172" s="11"/>
      <c r="D172" s="11"/>
      <c r="E172" s="32" t="str">
        <f t="shared" si="22"/>
        <v/>
      </c>
      <c r="F172" s="12"/>
      <c r="G172" s="13"/>
      <c r="H172" s="31" t="str">
        <f>IFERROR(VLOOKUP($G172,Losmaakbaarheidsfactoren!$B$4:$C$8,2,FALSE),"")</f>
        <v/>
      </c>
      <c r="I172" s="13"/>
      <c r="J172" s="31" t="str">
        <f>IFERROR(VLOOKUP($I172,Losmaakbaarheidsfactoren!$B$10:$C$14,2,FALSE),"")</f>
        <v/>
      </c>
      <c r="K172" s="31" t="str">
        <f t="shared" si="23"/>
        <v/>
      </c>
      <c r="L172" s="13"/>
      <c r="M172" s="31" t="str">
        <f>IFERROR(VLOOKUP($L172,Losmaakbaarheidsfactoren!$B$16:$C$18,2,FALSE),"")</f>
        <v/>
      </c>
      <c r="N172" s="13"/>
      <c r="O172" s="31" t="str">
        <f>IFERROR(VLOOKUP($N172,Losmaakbaarheidsfactoren!$B$20:$C$22,2,FALSE),"")</f>
        <v/>
      </c>
      <c r="P172" s="31" t="str">
        <f t="shared" si="24"/>
        <v/>
      </c>
      <c r="Q172" s="78" t="str">
        <f t="shared" si="25"/>
        <v/>
      </c>
      <c r="R172" s="19"/>
    </row>
    <row r="173" spans="1:18" hidden="1" outlineLevel="1" x14ac:dyDescent="0.25">
      <c r="A173" s="19"/>
      <c r="B173" s="83"/>
      <c r="C173" s="11"/>
      <c r="D173" s="11"/>
      <c r="E173" s="32" t="str">
        <f t="shared" si="22"/>
        <v/>
      </c>
      <c r="F173" s="12"/>
      <c r="G173" s="13"/>
      <c r="H173" s="31" t="str">
        <f>IFERROR(VLOOKUP($G173,Losmaakbaarheidsfactoren!$B$4:$C$8,2,FALSE),"")</f>
        <v/>
      </c>
      <c r="I173" s="13"/>
      <c r="J173" s="31" t="str">
        <f>IFERROR(VLOOKUP($I173,Losmaakbaarheidsfactoren!$B$10:$C$14,2,FALSE),"")</f>
        <v/>
      </c>
      <c r="K173" s="31" t="str">
        <f t="shared" si="23"/>
        <v/>
      </c>
      <c r="L173" s="13"/>
      <c r="M173" s="31" t="str">
        <f>IFERROR(VLOOKUP($L173,Losmaakbaarheidsfactoren!$B$16:$C$18,2,FALSE),"")</f>
        <v/>
      </c>
      <c r="N173" s="13"/>
      <c r="O173" s="31" t="str">
        <f>IFERROR(VLOOKUP($N173,Losmaakbaarheidsfactoren!$B$20:$C$22,2,FALSE),"")</f>
        <v/>
      </c>
      <c r="P173" s="31" t="str">
        <f t="shared" si="24"/>
        <v/>
      </c>
      <c r="Q173" s="78" t="str">
        <f t="shared" si="25"/>
        <v/>
      </c>
      <c r="R173" s="19"/>
    </row>
    <row r="174" spans="1:18" hidden="1" outlineLevel="1" x14ac:dyDescent="0.25">
      <c r="A174" s="19"/>
      <c r="B174" s="83"/>
      <c r="C174" s="11"/>
      <c r="D174" s="11"/>
      <c r="E174" s="32" t="str">
        <f t="shared" si="22"/>
        <v/>
      </c>
      <c r="F174" s="12"/>
      <c r="G174" s="13"/>
      <c r="H174" s="31" t="str">
        <f>IFERROR(VLOOKUP($G174,Losmaakbaarheidsfactoren!$B$4:$C$8,2,FALSE),"")</f>
        <v/>
      </c>
      <c r="I174" s="13"/>
      <c r="J174" s="31" t="str">
        <f>IFERROR(VLOOKUP($I174,Losmaakbaarheidsfactoren!$B$10:$C$14,2,FALSE),"")</f>
        <v/>
      </c>
      <c r="K174" s="31" t="str">
        <f t="shared" si="23"/>
        <v/>
      </c>
      <c r="L174" s="13"/>
      <c r="M174" s="31" t="str">
        <f>IFERROR(VLOOKUP($L174,Losmaakbaarheidsfactoren!$B$16:$C$18,2,FALSE),"")</f>
        <v/>
      </c>
      <c r="N174" s="13"/>
      <c r="O174" s="31" t="str">
        <f>IFERROR(VLOOKUP($N174,Losmaakbaarheidsfactoren!$B$20:$C$22,2,FALSE),"")</f>
        <v/>
      </c>
      <c r="P174" s="31" t="str">
        <f t="shared" si="24"/>
        <v/>
      </c>
      <c r="Q174" s="78" t="str">
        <f t="shared" si="25"/>
        <v/>
      </c>
      <c r="R174" s="19"/>
    </row>
    <row r="175" spans="1:18" hidden="1" outlineLevel="1" x14ac:dyDescent="0.25">
      <c r="A175" s="19"/>
      <c r="B175" s="83"/>
      <c r="C175" s="11"/>
      <c r="D175" s="11"/>
      <c r="E175" s="32" t="str">
        <f t="shared" si="22"/>
        <v/>
      </c>
      <c r="F175" s="12"/>
      <c r="G175" s="13"/>
      <c r="H175" s="31" t="str">
        <f>IFERROR(VLOOKUP($G175,Losmaakbaarheidsfactoren!$B$4:$C$8,2,FALSE),"")</f>
        <v/>
      </c>
      <c r="I175" s="13"/>
      <c r="J175" s="31" t="str">
        <f>IFERROR(VLOOKUP($I175,Losmaakbaarheidsfactoren!$B$10:$C$14,2,FALSE),"")</f>
        <v/>
      </c>
      <c r="K175" s="31" t="str">
        <f t="shared" si="23"/>
        <v/>
      </c>
      <c r="L175" s="13"/>
      <c r="M175" s="31" t="str">
        <f>IFERROR(VLOOKUP($L175,Losmaakbaarheidsfactoren!$B$16:$C$18,2,FALSE),"")</f>
        <v/>
      </c>
      <c r="N175" s="13"/>
      <c r="O175" s="31" t="str">
        <f>IFERROR(VLOOKUP($N175,Losmaakbaarheidsfactoren!$B$20:$C$22,2,FALSE),"")</f>
        <v/>
      </c>
      <c r="P175" s="31" t="str">
        <f t="shared" si="24"/>
        <v/>
      </c>
      <c r="Q175" s="78" t="str">
        <f t="shared" si="25"/>
        <v/>
      </c>
      <c r="R175" s="19"/>
    </row>
    <row r="176" spans="1:18" hidden="1" outlineLevel="1" x14ac:dyDescent="0.25">
      <c r="A176" s="19"/>
      <c r="B176" s="83"/>
      <c r="C176" s="11"/>
      <c r="D176" s="11"/>
      <c r="E176" s="32" t="str">
        <f t="shared" si="22"/>
        <v/>
      </c>
      <c r="F176" s="12"/>
      <c r="G176" s="13"/>
      <c r="H176" s="31" t="str">
        <f>IFERROR(VLOOKUP($G176,Losmaakbaarheidsfactoren!$B$4:$C$8,2,FALSE),"")</f>
        <v/>
      </c>
      <c r="I176" s="13"/>
      <c r="J176" s="31" t="str">
        <f>IFERROR(VLOOKUP($I176,Losmaakbaarheidsfactoren!$B$10:$C$14,2,FALSE),"")</f>
        <v/>
      </c>
      <c r="K176" s="31" t="str">
        <f t="shared" si="23"/>
        <v/>
      </c>
      <c r="L176" s="13"/>
      <c r="M176" s="31" t="str">
        <f>IFERROR(VLOOKUP($L176,Losmaakbaarheidsfactoren!$B$16:$C$18,2,FALSE),"")</f>
        <v/>
      </c>
      <c r="N176" s="13"/>
      <c r="O176" s="31" t="str">
        <f>IFERROR(VLOOKUP($N176,Losmaakbaarheidsfactoren!$B$20:$C$22,2,FALSE),"")</f>
        <v/>
      </c>
      <c r="P176" s="31" t="str">
        <f t="shared" si="24"/>
        <v/>
      </c>
      <c r="Q176" s="78" t="str">
        <f t="shared" si="25"/>
        <v/>
      </c>
      <c r="R176" s="19"/>
    </row>
    <row r="177" spans="1:18" hidden="1" outlineLevel="1" x14ac:dyDescent="0.25">
      <c r="A177" s="19"/>
      <c r="B177" s="83"/>
      <c r="C177" s="11"/>
      <c r="D177" s="11"/>
      <c r="E177" s="32" t="str">
        <f t="shared" si="22"/>
        <v/>
      </c>
      <c r="F177" s="12"/>
      <c r="G177" s="13"/>
      <c r="H177" s="31" t="str">
        <f>IFERROR(VLOOKUP($G177,Losmaakbaarheidsfactoren!$B$4:$C$8,2,FALSE),"")</f>
        <v/>
      </c>
      <c r="I177" s="13"/>
      <c r="J177" s="31" t="str">
        <f>IFERROR(VLOOKUP($I177,Losmaakbaarheidsfactoren!$B$10:$C$14,2,FALSE),"")</f>
        <v/>
      </c>
      <c r="K177" s="31" t="str">
        <f t="shared" si="23"/>
        <v/>
      </c>
      <c r="L177" s="13"/>
      <c r="M177" s="31" t="str">
        <f>IFERROR(VLOOKUP($L177,Losmaakbaarheidsfactoren!$B$16:$C$18,2,FALSE),"")</f>
        <v/>
      </c>
      <c r="N177" s="13"/>
      <c r="O177" s="31" t="str">
        <f>IFERROR(VLOOKUP($N177,Losmaakbaarheidsfactoren!$B$20:$C$22,2,FALSE),"")</f>
        <v/>
      </c>
      <c r="P177" s="31" t="str">
        <f t="shared" si="24"/>
        <v/>
      </c>
      <c r="Q177" s="78" t="str">
        <f t="shared" si="25"/>
        <v/>
      </c>
      <c r="R177" s="19"/>
    </row>
    <row r="178" spans="1:18" hidden="1" outlineLevel="1" x14ac:dyDescent="0.25">
      <c r="A178" s="19"/>
      <c r="B178" s="83"/>
      <c r="C178" s="11"/>
      <c r="D178" s="11"/>
      <c r="E178" s="32" t="str">
        <f t="shared" si="22"/>
        <v/>
      </c>
      <c r="F178" s="12"/>
      <c r="G178" s="13"/>
      <c r="H178" s="31" t="str">
        <f>IFERROR(VLOOKUP($G178,Losmaakbaarheidsfactoren!$B$4:$C$8,2,FALSE),"")</f>
        <v/>
      </c>
      <c r="I178" s="13"/>
      <c r="J178" s="31" t="str">
        <f>IFERROR(VLOOKUP($I178,Losmaakbaarheidsfactoren!$B$10:$C$14,2,FALSE),"")</f>
        <v/>
      </c>
      <c r="K178" s="31" t="str">
        <f t="shared" si="23"/>
        <v/>
      </c>
      <c r="L178" s="13"/>
      <c r="M178" s="31" t="str">
        <f>IFERROR(VLOOKUP($L178,Losmaakbaarheidsfactoren!$B$16:$C$18,2,FALSE),"")</f>
        <v/>
      </c>
      <c r="N178" s="13"/>
      <c r="O178" s="31" t="str">
        <f>IFERROR(VLOOKUP($N178,Losmaakbaarheidsfactoren!$B$20:$C$22,2,FALSE),"")</f>
        <v/>
      </c>
      <c r="P178" s="31" t="str">
        <f t="shared" si="24"/>
        <v/>
      </c>
      <c r="Q178" s="78" t="str">
        <f t="shared" si="25"/>
        <v/>
      </c>
      <c r="R178" s="19"/>
    </row>
    <row r="179" spans="1:18" hidden="1" outlineLevel="1" x14ac:dyDescent="0.25">
      <c r="A179" s="19"/>
      <c r="B179" s="83"/>
      <c r="C179" s="11"/>
      <c r="D179" s="11"/>
      <c r="E179" s="32" t="str">
        <f t="shared" si="22"/>
        <v/>
      </c>
      <c r="F179" s="12"/>
      <c r="G179" s="13"/>
      <c r="H179" s="31" t="str">
        <f>IFERROR(VLOOKUP($G179,Losmaakbaarheidsfactoren!$B$4:$C$8,2,FALSE),"")</f>
        <v/>
      </c>
      <c r="I179" s="13"/>
      <c r="J179" s="31" t="str">
        <f>IFERROR(VLOOKUP($I179,Losmaakbaarheidsfactoren!$B$10:$C$14,2,FALSE),"")</f>
        <v/>
      </c>
      <c r="K179" s="31" t="str">
        <f t="shared" si="23"/>
        <v/>
      </c>
      <c r="L179" s="13"/>
      <c r="M179" s="31" t="str">
        <f>IFERROR(VLOOKUP($L179,Losmaakbaarheidsfactoren!$B$16:$C$18,2,FALSE),"")</f>
        <v/>
      </c>
      <c r="N179" s="13"/>
      <c r="O179" s="31" t="str">
        <f>IFERROR(VLOOKUP($N179,Losmaakbaarheidsfactoren!$B$20:$C$22,2,FALSE),"")</f>
        <v/>
      </c>
      <c r="P179" s="31" t="str">
        <f t="shared" si="24"/>
        <v/>
      </c>
      <c r="Q179" s="78" t="str">
        <f t="shared" si="25"/>
        <v/>
      </c>
      <c r="R179" s="19"/>
    </row>
    <row r="180" spans="1:18" hidden="1" outlineLevel="1" x14ac:dyDescent="0.25">
      <c r="A180" s="19"/>
      <c r="B180" s="83"/>
      <c r="C180" s="11"/>
      <c r="D180" s="11"/>
      <c r="E180" s="32" t="str">
        <f t="shared" si="22"/>
        <v/>
      </c>
      <c r="F180" s="12"/>
      <c r="G180" s="13"/>
      <c r="H180" s="31" t="str">
        <f>IFERROR(VLOOKUP($G180,Losmaakbaarheidsfactoren!$B$4:$C$8,2,FALSE),"")</f>
        <v/>
      </c>
      <c r="I180" s="13"/>
      <c r="J180" s="31" t="str">
        <f>IFERROR(VLOOKUP($I180,Losmaakbaarheidsfactoren!$B$10:$C$14,2,FALSE),"")</f>
        <v/>
      </c>
      <c r="K180" s="31" t="str">
        <f t="shared" si="23"/>
        <v/>
      </c>
      <c r="L180" s="13"/>
      <c r="M180" s="31" t="str">
        <f>IFERROR(VLOOKUP($L180,Losmaakbaarheidsfactoren!$B$16:$C$18,2,FALSE),"")</f>
        <v/>
      </c>
      <c r="N180" s="13"/>
      <c r="O180" s="31" t="str">
        <f>IFERROR(VLOOKUP($N180,Losmaakbaarheidsfactoren!$B$20:$C$22,2,FALSE),"")</f>
        <v/>
      </c>
      <c r="P180" s="31" t="str">
        <f t="shared" si="24"/>
        <v/>
      </c>
      <c r="Q180" s="78" t="str">
        <f t="shared" si="25"/>
        <v/>
      </c>
      <c r="R180" s="19"/>
    </row>
    <row r="181" spans="1:18" hidden="1" outlineLevel="1" x14ac:dyDescent="0.25">
      <c r="A181" s="19"/>
      <c r="B181" s="83"/>
      <c r="C181" s="11"/>
      <c r="D181" s="11"/>
      <c r="E181" s="32" t="str">
        <f t="shared" si="22"/>
        <v/>
      </c>
      <c r="F181" s="11"/>
      <c r="G181" s="13"/>
      <c r="H181" s="31" t="str">
        <f>IFERROR(VLOOKUP($G181,Losmaakbaarheidsfactoren!$B$4:$C$8,2,FALSE),"")</f>
        <v/>
      </c>
      <c r="I181" s="13"/>
      <c r="J181" s="31" t="str">
        <f>IFERROR(VLOOKUP($I181,Losmaakbaarheidsfactoren!$B$10:$C$14,2,FALSE),"")</f>
        <v/>
      </c>
      <c r="K181" s="31" t="str">
        <f t="shared" si="23"/>
        <v/>
      </c>
      <c r="L181" s="13"/>
      <c r="M181" s="31" t="str">
        <f>IFERROR(VLOOKUP($L181,Losmaakbaarheidsfactoren!$B$16:$C$18,2,FALSE),"")</f>
        <v/>
      </c>
      <c r="N181" s="13"/>
      <c r="O181" s="31" t="str">
        <f>IFERROR(VLOOKUP($N181,Losmaakbaarheidsfactoren!$B$20:$C$22,2,FALSE),"")</f>
        <v/>
      </c>
      <c r="P181" s="31" t="str">
        <f t="shared" si="24"/>
        <v/>
      </c>
      <c r="Q181" s="78" t="str">
        <f t="shared" si="25"/>
        <v/>
      </c>
      <c r="R181" s="19"/>
    </row>
    <row r="182" spans="1:18" hidden="1" outlineLevel="1" x14ac:dyDescent="0.25">
      <c r="A182" s="19"/>
      <c r="B182" s="83"/>
      <c r="C182" s="11"/>
      <c r="D182" s="11"/>
      <c r="E182" s="32" t="str">
        <f t="shared" si="22"/>
        <v/>
      </c>
      <c r="F182" s="11"/>
      <c r="G182" s="13"/>
      <c r="H182" s="31" t="str">
        <f>IFERROR(VLOOKUP($G182,Losmaakbaarheidsfactoren!$B$4:$C$8,2,FALSE),"")</f>
        <v/>
      </c>
      <c r="I182" s="13"/>
      <c r="J182" s="31" t="str">
        <f>IFERROR(VLOOKUP($I182,Losmaakbaarheidsfactoren!$B$10:$C$14,2,FALSE),"")</f>
        <v/>
      </c>
      <c r="K182" s="31" t="str">
        <f t="shared" si="23"/>
        <v/>
      </c>
      <c r="L182" s="13"/>
      <c r="M182" s="31" t="str">
        <f>IFERROR(VLOOKUP($L182,Losmaakbaarheidsfactoren!$B$16:$C$18,2,FALSE),"")</f>
        <v/>
      </c>
      <c r="N182" s="13"/>
      <c r="O182" s="31" t="str">
        <f>IFERROR(VLOOKUP($N182,Losmaakbaarheidsfactoren!$B$20:$C$22,2,FALSE),"")</f>
        <v/>
      </c>
      <c r="P182" s="31" t="str">
        <f t="shared" si="24"/>
        <v/>
      </c>
      <c r="Q182" s="78" t="str">
        <f t="shared" si="25"/>
        <v/>
      </c>
      <c r="R182" s="19"/>
    </row>
    <row r="183" spans="1:18" hidden="1" outlineLevel="1" x14ac:dyDescent="0.25">
      <c r="A183" s="19"/>
      <c r="B183" s="83"/>
      <c r="C183" s="11"/>
      <c r="D183" s="11"/>
      <c r="E183" s="32" t="str">
        <f t="shared" si="22"/>
        <v/>
      </c>
      <c r="F183" s="11"/>
      <c r="G183" s="13"/>
      <c r="H183" s="31" t="str">
        <f>IFERROR(VLOOKUP($G183,Losmaakbaarheidsfactoren!$B$4:$C$8,2,FALSE),"")</f>
        <v/>
      </c>
      <c r="I183" s="13"/>
      <c r="J183" s="31" t="str">
        <f>IFERROR(VLOOKUP($I183,Losmaakbaarheidsfactoren!$B$10:$C$14,2,FALSE),"")</f>
        <v/>
      </c>
      <c r="K183" s="31" t="str">
        <f t="shared" si="23"/>
        <v/>
      </c>
      <c r="L183" s="13"/>
      <c r="M183" s="31" t="str">
        <f>IFERROR(VLOOKUP($L183,Losmaakbaarheidsfactoren!$B$16:$C$18,2,FALSE),"")</f>
        <v/>
      </c>
      <c r="N183" s="13"/>
      <c r="O183" s="31" t="str">
        <f>IFERROR(VLOOKUP($N183,Losmaakbaarheidsfactoren!$B$20:$C$22,2,FALSE),"")</f>
        <v/>
      </c>
      <c r="P183" s="31" t="str">
        <f t="shared" si="24"/>
        <v/>
      </c>
      <c r="Q183" s="78" t="str">
        <f t="shared" si="25"/>
        <v/>
      </c>
      <c r="R183" s="19"/>
    </row>
    <row r="184" spans="1:18" hidden="1" outlineLevel="1" x14ac:dyDescent="0.25">
      <c r="A184" s="19"/>
      <c r="B184" s="83"/>
      <c r="C184" s="11"/>
      <c r="D184" s="11"/>
      <c r="E184" s="32" t="str">
        <f t="shared" si="22"/>
        <v/>
      </c>
      <c r="F184" s="11"/>
      <c r="G184" s="13"/>
      <c r="H184" s="31" t="str">
        <f>IFERROR(VLOOKUP($G184,Losmaakbaarheidsfactoren!$B$4:$C$8,2,FALSE),"")</f>
        <v/>
      </c>
      <c r="I184" s="13"/>
      <c r="J184" s="31" t="str">
        <f>IFERROR(VLOOKUP($I184,Losmaakbaarheidsfactoren!$B$10:$C$14,2,FALSE),"")</f>
        <v/>
      </c>
      <c r="K184" s="31" t="str">
        <f t="shared" si="23"/>
        <v/>
      </c>
      <c r="L184" s="13"/>
      <c r="M184" s="31" t="str">
        <f>IFERROR(VLOOKUP($L184,Losmaakbaarheidsfactoren!$B$16:$C$18,2,FALSE),"")</f>
        <v/>
      </c>
      <c r="N184" s="13"/>
      <c r="O184" s="31" t="str">
        <f>IFERROR(VLOOKUP($N184,Losmaakbaarheidsfactoren!$B$20:$C$22,2,FALSE),"")</f>
        <v/>
      </c>
      <c r="P184" s="31" t="str">
        <f t="shared" si="24"/>
        <v/>
      </c>
      <c r="Q184" s="78" t="str">
        <f t="shared" si="25"/>
        <v/>
      </c>
      <c r="R184" s="19"/>
    </row>
    <row r="185" spans="1:18" hidden="1" outlineLevel="1" x14ac:dyDescent="0.25">
      <c r="A185" s="19"/>
      <c r="B185" s="83"/>
      <c r="C185" s="11"/>
      <c r="D185" s="11"/>
      <c r="E185" s="32" t="str">
        <f t="shared" si="22"/>
        <v/>
      </c>
      <c r="F185" s="11"/>
      <c r="G185" s="13"/>
      <c r="H185" s="31" t="str">
        <f>IFERROR(VLOOKUP($G185,Losmaakbaarheidsfactoren!$B$4:$C$8,2,FALSE),"")</f>
        <v/>
      </c>
      <c r="I185" s="13"/>
      <c r="J185" s="31" t="str">
        <f>IFERROR(VLOOKUP($I185,Losmaakbaarheidsfactoren!$B$10:$C$14,2,FALSE),"")</f>
        <v/>
      </c>
      <c r="K185" s="31" t="str">
        <f t="shared" si="23"/>
        <v/>
      </c>
      <c r="L185" s="13"/>
      <c r="M185" s="31" t="str">
        <f>IFERROR(VLOOKUP($L185,Losmaakbaarheidsfactoren!$B$16:$C$18,2,FALSE),"")</f>
        <v/>
      </c>
      <c r="N185" s="13"/>
      <c r="O185" s="31" t="str">
        <f>IFERROR(VLOOKUP($N185,Losmaakbaarheidsfactoren!$B$20:$C$22,2,FALSE),"")</f>
        <v/>
      </c>
      <c r="P185" s="31" t="str">
        <f t="shared" si="24"/>
        <v/>
      </c>
      <c r="Q185" s="78" t="str">
        <f t="shared" si="25"/>
        <v/>
      </c>
      <c r="R185" s="19"/>
    </row>
    <row r="186" spans="1:18" hidden="1" outlineLevel="1" x14ac:dyDescent="0.25">
      <c r="A186" s="19"/>
      <c r="B186" s="83"/>
      <c r="C186" s="11"/>
      <c r="D186" s="11"/>
      <c r="E186" s="32" t="str">
        <f t="shared" si="22"/>
        <v/>
      </c>
      <c r="F186" s="11"/>
      <c r="G186" s="13"/>
      <c r="H186" s="31" t="str">
        <f>IFERROR(VLOOKUP($G186,Losmaakbaarheidsfactoren!$B$4:$C$8,2,FALSE),"")</f>
        <v/>
      </c>
      <c r="I186" s="13"/>
      <c r="J186" s="31" t="str">
        <f>IFERROR(VLOOKUP($I186,Losmaakbaarheidsfactoren!$B$10:$C$14,2,FALSE),"")</f>
        <v/>
      </c>
      <c r="K186" s="31" t="str">
        <f t="shared" si="23"/>
        <v/>
      </c>
      <c r="L186" s="13"/>
      <c r="M186" s="31" t="str">
        <f>IFERROR(VLOOKUP($L186,Losmaakbaarheidsfactoren!$B$16:$C$18,2,FALSE),"")</f>
        <v/>
      </c>
      <c r="N186" s="13"/>
      <c r="O186" s="31" t="str">
        <f>IFERROR(VLOOKUP($N186,Losmaakbaarheidsfactoren!$B$20:$C$22,2,FALSE),"")</f>
        <v/>
      </c>
      <c r="P186" s="31" t="str">
        <f t="shared" si="24"/>
        <v/>
      </c>
      <c r="Q186" s="78" t="str">
        <f t="shared" si="25"/>
        <v/>
      </c>
      <c r="R186" s="19"/>
    </row>
    <row r="187" spans="1:18" hidden="1" outlineLevel="1" x14ac:dyDescent="0.25">
      <c r="A187" s="19"/>
      <c r="B187" s="83"/>
      <c r="C187" s="11"/>
      <c r="D187" s="11"/>
      <c r="E187" s="32" t="str">
        <f t="shared" si="22"/>
        <v/>
      </c>
      <c r="F187" s="11"/>
      <c r="G187" s="13"/>
      <c r="H187" s="31" t="str">
        <f>IFERROR(VLOOKUP($G187,Losmaakbaarheidsfactoren!$B$4:$C$8,2,FALSE),"")</f>
        <v/>
      </c>
      <c r="I187" s="13"/>
      <c r="J187" s="31" t="str">
        <f>IFERROR(VLOOKUP($I187,Losmaakbaarheidsfactoren!$B$10:$C$14,2,FALSE),"")</f>
        <v/>
      </c>
      <c r="K187" s="31" t="str">
        <f t="shared" si="23"/>
        <v/>
      </c>
      <c r="L187" s="13"/>
      <c r="M187" s="31" t="str">
        <f>IFERROR(VLOOKUP($L187,Losmaakbaarheidsfactoren!$B$16:$C$18,2,FALSE),"")</f>
        <v/>
      </c>
      <c r="N187" s="13"/>
      <c r="O187" s="31" t="str">
        <f>IFERROR(VLOOKUP($N187,Losmaakbaarheidsfactoren!$B$20:$C$22,2,FALSE),"")</f>
        <v/>
      </c>
      <c r="P187" s="31" t="str">
        <f t="shared" si="24"/>
        <v/>
      </c>
      <c r="Q187" s="78" t="str">
        <f t="shared" si="25"/>
        <v/>
      </c>
      <c r="R187" s="19"/>
    </row>
    <row r="188" spans="1:18" hidden="1" outlineLevel="1" x14ac:dyDescent="0.25">
      <c r="A188" s="19"/>
      <c r="B188" s="83"/>
      <c r="C188" s="11"/>
      <c r="D188" s="11"/>
      <c r="E188" s="32" t="str">
        <f t="shared" si="22"/>
        <v/>
      </c>
      <c r="F188" s="11"/>
      <c r="G188" s="13"/>
      <c r="H188" s="31" t="str">
        <f>IFERROR(VLOOKUP($G188,Losmaakbaarheidsfactoren!$B$4:$C$8,2,FALSE),"")</f>
        <v/>
      </c>
      <c r="I188" s="13"/>
      <c r="J188" s="31" t="str">
        <f>IFERROR(VLOOKUP($I188,Losmaakbaarheidsfactoren!$B$10:$C$14,2,FALSE),"")</f>
        <v/>
      </c>
      <c r="K188" s="31" t="str">
        <f t="shared" si="23"/>
        <v/>
      </c>
      <c r="L188" s="13"/>
      <c r="M188" s="31" t="str">
        <f>IFERROR(VLOOKUP($L188,Losmaakbaarheidsfactoren!$B$16:$C$18,2,FALSE),"")</f>
        <v/>
      </c>
      <c r="N188" s="13"/>
      <c r="O188" s="31" t="str">
        <f>IFERROR(VLOOKUP($N188,Losmaakbaarheidsfactoren!$B$20:$C$22,2,FALSE),"")</f>
        <v/>
      </c>
      <c r="P188" s="31" t="str">
        <f t="shared" si="24"/>
        <v/>
      </c>
      <c r="Q188" s="78" t="str">
        <f t="shared" si="25"/>
        <v/>
      </c>
      <c r="R188" s="19"/>
    </row>
    <row r="189" spans="1:18" hidden="1" outlineLevel="1" x14ac:dyDescent="0.25">
      <c r="A189" s="19"/>
      <c r="B189" s="83"/>
      <c r="C189" s="11"/>
      <c r="D189" s="11"/>
      <c r="E189" s="32" t="str">
        <f t="shared" si="22"/>
        <v/>
      </c>
      <c r="F189" s="11"/>
      <c r="G189" s="13"/>
      <c r="H189" s="31" t="str">
        <f>IFERROR(VLOOKUP($G189,Losmaakbaarheidsfactoren!$B$4:$C$8,2,FALSE),"")</f>
        <v/>
      </c>
      <c r="I189" s="13"/>
      <c r="J189" s="31" t="str">
        <f>IFERROR(VLOOKUP($I189,Losmaakbaarheidsfactoren!$B$10:$C$14,2,FALSE),"")</f>
        <v/>
      </c>
      <c r="K189" s="31" t="str">
        <f t="shared" si="23"/>
        <v/>
      </c>
      <c r="L189" s="13"/>
      <c r="M189" s="31" t="str">
        <f>IFERROR(VLOOKUP($L189,Losmaakbaarheidsfactoren!$B$16:$C$18,2,FALSE),"")</f>
        <v/>
      </c>
      <c r="N189" s="13"/>
      <c r="O189" s="31" t="str">
        <f>IFERROR(VLOOKUP($N189,Losmaakbaarheidsfactoren!$B$20:$C$22,2,FALSE),"")</f>
        <v/>
      </c>
      <c r="P189" s="31" t="str">
        <f t="shared" si="24"/>
        <v/>
      </c>
      <c r="Q189" s="78" t="str">
        <f t="shared" si="25"/>
        <v/>
      </c>
      <c r="R189" s="19"/>
    </row>
    <row r="190" spans="1:18" hidden="1" outlineLevel="1" x14ac:dyDescent="0.25">
      <c r="A190" s="19"/>
      <c r="B190" s="83"/>
      <c r="C190" s="11"/>
      <c r="D190" s="11"/>
      <c r="E190" s="32" t="str">
        <f t="shared" si="22"/>
        <v/>
      </c>
      <c r="F190" s="11"/>
      <c r="G190" s="13"/>
      <c r="H190" s="31" t="str">
        <f>IFERROR(VLOOKUP($G190,Losmaakbaarheidsfactoren!$B$4:$C$8,2,FALSE),"")</f>
        <v/>
      </c>
      <c r="I190" s="13"/>
      <c r="J190" s="31" t="str">
        <f>IFERROR(VLOOKUP($I190,Losmaakbaarheidsfactoren!$B$10:$C$14,2,FALSE),"")</f>
        <v/>
      </c>
      <c r="K190" s="31" t="str">
        <f t="shared" si="23"/>
        <v/>
      </c>
      <c r="L190" s="13"/>
      <c r="M190" s="31" t="str">
        <f>IFERROR(VLOOKUP($L190,Losmaakbaarheidsfactoren!$B$16:$C$18,2,FALSE),"")</f>
        <v/>
      </c>
      <c r="N190" s="13"/>
      <c r="O190" s="31" t="str">
        <f>IFERROR(VLOOKUP($N190,Losmaakbaarheidsfactoren!$B$20:$C$22,2,FALSE),"")</f>
        <v/>
      </c>
      <c r="P190" s="31" t="str">
        <f t="shared" si="24"/>
        <v/>
      </c>
      <c r="Q190" s="78" t="str">
        <f t="shared" si="25"/>
        <v/>
      </c>
      <c r="R190" s="19"/>
    </row>
    <row r="191" spans="1:18" hidden="1" outlineLevel="1" x14ac:dyDescent="0.25">
      <c r="A191" s="19"/>
      <c r="B191" s="83"/>
      <c r="C191" s="11"/>
      <c r="D191" s="11"/>
      <c r="E191" s="32" t="str">
        <f t="shared" si="22"/>
        <v/>
      </c>
      <c r="F191" s="11"/>
      <c r="G191" s="13"/>
      <c r="H191" s="31" t="str">
        <f>IFERROR(VLOOKUP($G191,Losmaakbaarheidsfactoren!$B$4:$C$8,2,FALSE),"")</f>
        <v/>
      </c>
      <c r="I191" s="13"/>
      <c r="J191" s="31" t="str">
        <f>IFERROR(VLOOKUP($I191,Losmaakbaarheidsfactoren!$B$10:$C$14,2,FALSE),"")</f>
        <v/>
      </c>
      <c r="K191" s="31" t="str">
        <f t="shared" si="23"/>
        <v/>
      </c>
      <c r="L191" s="13"/>
      <c r="M191" s="31" t="str">
        <f>IFERROR(VLOOKUP($L191,Losmaakbaarheidsfactoren!$B$16:$C$18,2,FALSE),"")</f>
        <v/>
      </c>
      <c r="N191" s="13"/>
      <c r="O191" s="31" t="str">
        <f>IFERROR(VLOOKUP($N191,Losmaakbaarheidsfactoren!$B$20:$C$22,2,FALSE),"")</f>
        <v/>
      </c>
      <c r="P191" s="31" t="str">
        <f t="shared" si="24"/>
        <v/>
      </c>
      <c r="Q191" s="78" t="str">
        <f t="shared" si="25"/>
        <v/>
      </c>
      <c r="R191" s="19"/>
    </row>
    <row r="192" spans="1:18" hidden="1" outlineLevel="1" x14ac:dyDescent="0.25">
      <c r="A192" s="19"/>
      <c r="B192" s="83"/>
      <c r="C192" s="11"/>
      <c r="D192" s="11"/>
      <c r="E192" s="32" t="str">
        <f t="shared" si="22"/>
        <v/>
      </c>
      <c r="F192" s="11"/>
      <c r="G192" s="13"/>
      <c r="H192" s="31" t="str">
        <f>IFERROR(VLOOKUP($G192,Losmaakbaarheidsfactoren!$B$4:$C$8,2,FALSE),"")</f>
        <v/>
      </c>
      <c r="I192" s="13"/>
      <c r="J192" s="31" t="str">
        <f>IFERROR(VLOOKUP($I192,Losmaakbaarheidsfactoren!$B$10:$C$14,2,FALSE),"")</f>
        <v/>
      </c>
      <c r="K192" s="31" t="str">
        <f t="shared" si="23"/>
        <v/>
      </c>
      <c r="L192" s="13"/>
      <c r="M192" s="31" t="str">
        <f>IFERROR(VLOOKUP($L192,Losmaakbaarheidsfactoren!$B$16:$C$18,2,FALSE),"")</f>
        <v/>
      </c>
      <c r="N192" s="13"/>
      <c r="O192" s="31" t="str">
        <f>IFERROR(VLOOKUP($N192,Losmaakbaarheidsfactoren!$B$20:$C$22,2,FALSE),"")</f>
        <v/>
      </c>
      <c r="P192" s="31" t="str">
        <f t="shared" si="24"/>
        <v/>
      </c>
      <c r="Q192" s="78" t="str">
        <f t="shared" si="25"/>
        <v/>
      </c>
      <c r="R192" s="19"/>
    </row>
    <row r="193" spans="1:18" hidden="1" outlineLevel="1" x14ac:dyDescent="0.25">
      <c r="A193" s="19"/>
      <c r="B193" s="83"/>
      <c r="C193" s="11"/>
      <c r="D193" s="11"/>
      <c r="E193" s="32" t="str">
        <f t="shared" si="22"/>
        <v/>
      </c>
      <c r="F193" s="11"/>
      <c r="G193" s="13"/>
      <c r="H193" s="31" t="str">
        <f>IFERROR(VLOOKUP($G193,Losmaakbaarheidsfactoren!$B$4:$C$8,2,FALSE),"")</f>
        <v/>
      </c>
      <c r="I193" s="13"/>
      <c r="J193" s="31" t="str">
        <f>IFERROR(VLOOKUP($I193,Losmaakbaarheidsfactoren!$B$10:$C$14,2,FALSE),"")</f>
        <v/>
      </c>
      <c r="K193" s="31" t="str">
        <f t="shared" si="23"/>
        <v/>
      </c>
      <c r="L193" s="13"/>
      <c r="M193" s="31" t="str">
        <f>IFERROR(VLOOKUP($L193,Losmaakbaarheidsfactoren!$B$16:$C$18,2,FALSE),"")</f>
        <v/>
      </c>
      <c r="N193" s="13"/>
      <c r="O193" s="31" t="str">
        <f>IFERROR(VLOOKUP($N193,Losmaakbaarheidsfactoren!$B$20:$C$22,2,FALSE),"")</f>
        <v/>
      </c>
      <c r="P193" s="31" t="str">
        <f t="shared" si="24"/>
        <v/>
      </c>
      <c r="Q193" s="78" t="str">
        <f t="shared" si="25"/>
        <v/>
      </c>
      <c r="R193" s="19"/>
    </row>
    <row r="194" spans="1:18" hidden="1" outlineLevel="1" x14ac:dyDescent="0.25">
      <c r="A194" s="19"/>
      <c r="B194" s="83"/>
      <c r="C194" s="11"/>
      <c r="D194" s="11"/>
      <c r="E194" s="32" t="str">
        <f t="shared" si="22"/>
        <v/>
      </c>
      <c r="F194" s="11"/>
      <c r="G194" s="13"/>
      <c r="H194" s="31" t="str">
        <f>IFERROR(VLOOKUP($G194,Losmaakbaarheidsfactoren!$B$4:$C$8,2,FALSE),"")</f>
        <v/>
      </c>
      <c r="I194" s="13"/>
      <c r="J194" s="31" t="str">
        <f>IFERROR(VLOOKUP($I194,Losmaakbaarheidsfactoren!$B$10:$C$14,2,FALSE),"")</f>
        <v/>
      </c>
      <c r="K194" s="31" t="str">
        <f t="shared" si="23"/>
        <v/>
      </c>
      <c r="L194" s="13"/>
      <c r="M194" s="31" t="str">
        <f>IFERROR(VLOOKUP($L194,Losmaakbaarheidsfactoren!$B$16:$C$18,2,FALSE),"")</f>
        <v/>
      </c>
      <c r="N194" s="13"/>
      <c r="O194" s="31" t="str">
        <f>IFERROR(VLOOKUP($N194,Losmaakbaarheidsfactoren!$B$20:$C$22,2,FALSE),"")</f>
        <v/>
      </c>
      <c r="P194" s="31" t="str">
        <f t="shared" si="24"/>
        <v/>
      </c>
      <c r="Q194" s="78" t="str">
        <f t="shared" si="25"/>
        <v/>
      </c>
      <c r="R194" s="19"/>
    </row>
    <row r="195" spans="1:18" hidden="1" outlineLevel="1" x14ac:dyDescent="0.25">
      <c r="A195" s="19"/>
      <c r="B195" s="83"/>
      <c r="C195" s="14"/>
      <c r="D195" s="14"/>
      <c r="E195" s="32" t="str">
        <f t="shared" si="22"/>
        <v/>
      </c>
      <c r="F195" s="14"/>
      <c r="G195" s="15"/>
      <c r="H195" s="30" t="str">
        <f>IFERROR(VLOOKUP($G195,Losmaakbaarheidsfactoren!$B$4:$C$8,2,FALSE),"")</f>
        <v/>
      </c>
      <c r="I195" s="15"/>
      <c r="J195" s="30" t="str">
        <f>IFERROR(VLOOKUP($I195,Losmaakbaarheidsfactoren!$B$10:$C$14,2,FALSE),"")</f>
        <v/>
      </c>
      <c r="K195" s="30" t="str">
        <f t="shared" si="23"/>
        <v/>
      </c>
      <c r="L195" s="15"/>
      <c r="M195" s="30" t="str">
        <f>IFERROR(VLOOKUP($L195,Losmaakbaarheidsfactoren!$B$16:$C$18,2,FALSE),"")</f>
        <v/>
      </c>
      <c r="N195" s="15"/>
      <c r="O195" s="30" t="str">
        <f>IFERROR(VLOOKUP($N195,Losmaakbaarheidsfactoren!$B$20:$C$22,2,FALSE),"")</f>
        <v/>
      </c>
      <c r="P195" s="30" t="str">
        <f t="shared" si="24"/>
        <v/>
      </c>
      <c r="Q195" s="79" t="str">
        <f t="shared" si="25"/>
        <v/>
      </c>
      <c r="R195" s="19"/>
    </row>
    <row r="196" spans="1:18" ht="15.75" collapsed="1" thickBot="1" x14ac:dyDescent="0.3">
      <c r="A196" s="19"/>
      <c r="B196" s="86" t="s">
        <v>43</v>
      </c>
      <c r="C196" s="87" t="s">
        <v>68</v>
      </c>
      <c r="D196" s="87"/>
      <c r="E196" s="88" t="str">
        <f>IFERROR(VLOOKUP($D196,$B$30:$C$196,2,FALSE),"")</f>
        <v/>
      </c>
      <c r="F196" s="87"/>
      <c r="G196" s="89"/>
      <c r="H196" s="90" t="str">
        <f>IFERROR(VLOOKUP($G196,Losmaakbaarheidsfactoren!$B$4:$C$8,2,FALSE),"")</f>
        <v/>
      </c>
      <c r="I196" s="89"/>
      <c r="J196" s="90" t="str">
        <f>IFERROR(VLOOKUP($I196,Losmaakbaarheidsfactoren!$B$10:$C$14,2,FALSE),"")</f>
        <v/>
      </c>
      <c r="K196" s="90" t="str">
        <f t="shared" ref="K196" si="26">IFERROR(2/((1/$H196)+(1/$J196)),"")</f>
        <v/>
      </c>
      <c r="L196" s="89"/>
      <c r="M196" s="90" t="str">
        <f>IFERROR(VLOOKUP($L196,Losmaakbaarheidsfactoren!$B$16:$C$18,2,FALSE),"")</f>
        <v/>
      </c>
      <c r="N196" s="89"/>
      <c r="O196" s="90" t="str">
        <f>IFERROR(VLOOKUP($N196,Losmaakbaarheidsfactoren!$B$20:$C$22,2,FALSE),"")</f>
        <v/>
      </c>
      <c r="P196" s="90" t="str">
        <f t="shared" ref="P196" si="27">IFERROR(2/((1/$M196)+(1/$O196)),"")</f>
        <v/>
      </c>
      <c r="Q196" s="91" t="str">
        <f t="shared" ref="Q196" si="28">IFERROR(2/((1/$K196)+(1/$P196)),"")</f>
        <v/>
      </c>
      <c r="R196" s="19"/>
    </row>
    <row r="197" spans="1:18" x14ac:dyDescent="0.25">
      <c r="A197" s="19"/>
      <c r="B197" s="19"/>
      <c r="C197" s="19"/>
      <c r="D197" s="19"/>
      <c r="E197" s="19"/>
      <c r="F197" s="19"/>
      <c r="G197" s="21"/>
      <c r="H197" s="22"/>
      <c r="I197" s="21"/>
      <c r="J197" s="22"/>
      <c r="K197" s="22"/>
      <c r="L197" s="21"/>
      <c r="M197" s="22"/>
      <c r="N197" s="21"/>
      <c r="O197" s="22"/>
      <c r="P197" s="22"/>
      <c r="Q197" s="22"/>
      <c r="R197" s="19"/>
    </row>
    <row r="198" spans="1:18" x14ac:dyDescent="0.25">
      <c r="A198" s="19"/>
      <c r="B198" s="19"/>
      <c r="C198" s="19" t="s">
        <v>74</v>
      </c>
      <c r="D198" s="19"/>
      <c r="E198" s="19"/>
      <c r="F198" s="19"/>
      <c r="G198" s="21"/>
      <c r="H198" s="22"/>
      <c r="I198" s="21"/>
      <c r="J198" s="22"/>
      <c r="K198" s="22"/>
      <c r="L198" s="21"/>
      <c r="M198" s="22"/>
      <c r="N198" s="21"/>
      <c r="O198" s="22"/>
      <c r="P198" s="22"/>
      <c r="Q198" s="22"/>
      <c r="R198" s="19"/>
    </row>
    <row r="199" spans="1:18" x14ac:dyDescent="0.25">
      <c r="A199" s="19"/>
      <c r="B199" s="19"/>
      <c r="C199" s="23" t="s">
        <v>70</v>
      </c>
      <c r="D199" s="19"/>
      <c r="E199" s="19"/>
      <c r="F199" s="19"/>
      <c r="G199" s="21"/>
      <c r="H199" s="22"/>
      <c r="I199" s="21"/>
      <c r="J199" s="22"/>
      <c r="K199" s="22"/>
      <c r="L199" s="21"/>
      <c r="M199" s="22"/>
      <c r="N199" s="21"/>
      <c r="O199" s="22"/>
      <c r="P199" s="22"/>
      <c r="Q199" s="22"/>
      <c r="R199" s="19"/>
    </row>
    <row r="200" spans="1:18" x14ac:dyDescent="0.25">
      <c r="A200" s="19"/>
      <c r="B200" s="19"/>
      <c r="C200" s="19" t="s">
        <v>72</v>
      </c>
      <c r="D200" s="19"/>
      <c r="E200" s="19"/>
      <c r="F200" s="19"/>
      <c r="G200" s="21"/>
      <c r="H200" s="22"/>
      <c r="I200" s="21"/>
      <c r="J200" s="22"/>
      <c r="K200" s="22"/>
      <c r="L200" s="21"/>
      <c r="M200" s="22"/>
      <c r="N200" s="21"/>
      <c r="O200" s="22"/>
      <c r="P200" s="22"/>
      <c r="Q200" s="22"/>
    </row>
    <row r="201" spans="1:18" x14ac:dyDescent="0.25">
      <c r="A201" s="19"/>
      <c r="B201" s="19"/>
      <c r="C201" s="24"/>
      <c r="D201" s="19"/>
      <c r="E201" s="19"/>
      <c r="F201" s="19"/>
      <c r="G201" s="21"/>
      <c r="H201" s="22"/>
      <c r="I201" s="21"/>
      <c r="J201" s="22"/>
      <c r="K201" s="22"/>
      <c r="L201" s="21"/>
      <c r="M201" s="22"/>
      <c r="N201" s="21"/>
      <c r="O201" s="22"/>
      <c r="P201" s="22"/>
      <c r="Q201" s="22"/>
      <c r="R201" s="19"/>
    </row>
    <row r="202" spans="1:18" x14ac:dyDescent="0.25">
      <c r="A202" s="19"/>
      <c r="B202" s="19"/>
      <c r="C202" s="19" t="s">
        <v>71</v>
      </c>
      <c r="D202" s="19"/>
      <c r="E202" s="19"/>
      <c r="F202" s="19"/>
      <c r="G202" s="21"/>
      <c r="H202" s="22"/>
      <c r="I202" s="21"/>
      <c r="J202" s="22"/>
      <c r="K202" s="22"/>
      <c r="L202" s="21"/>
      <c r="M202" s="22"/>
      <c r="N202" s="21"/>
      <c r="O202" s="22"/>
      <c r="P202" s="22"/>
      <c r="Q202" s="22"/>
      <c r="R202" s="19"/>
    </row>
    <row r="203" spans="1:18" ht="15" customHeight="1" x14ac:dyDescent="0.25">
      <c r="A203" s="19"/>
      <c r="B203" s="19"/>
      <c r="C203" s="197" t="s">
        <v>73</v>
      </c>
      <c r="D203" s="197"/>
      <c r="E203" s="197"/>
      <c r="F203" s="19"/>
      <c r="G203" s="21"/>
      <c r="H203" s="22"/>
      <c r="I203" s="21"/>
      <c r="J203" s="22"/>
      <c r="K203" s="22"/>
      <c r="L203" s="21"/>
      <c r="M203" s="22"/>
      <c r="N203" s="21"/>
      <c r="O203" s="22"/>
      <c r="P203" s="22"/>
      <c r="Q203" s="22"/>
      <c r="R203" s="19"/>
    </row>
    <row r="204" spans="1:18" x14ac:dyDescent="0.25">
      <c r="A204" s="19"/>
      <c r="B204" s="19"/>
      <c r="C204" s="197"/>
      <c r="D204" s="197"/>
      <c r="E204" s="197"/>
      <c r="F204" s="19"/>
      <c r="G204" s="21"/>
      <c r="H204" s="22"/>
      <c r="I204" s="21"/>
      <c r="J204" s="22"/>
      <c r="K204" s="22"/>
      <c r="L204" s="21"/>
      <c r="M204" s="22"/>
      <c r="N204" s="21"/>
      <c r="O204" s="22"/>
      <c r="P204" s="22"/>
      <c r="Q204" s="22"/>
      <c r="R204" s="19"/>
    </row>
    <row r="205" spans="1:18" x14ac:dyDescent="0.25">
      <c r="A205" s="19"/>
      <c r="B205" s="19"/>
      <c r="C205" s="197"/>
      <c r="D205" s="197"/>
      <c r="E205" s="197"/>
      <c r="F205" s="19"/>
      <c r="G205" s="21"/>
      <c r="H205" s="22"/>
      <c r="I205" s="21"/>
      <c r="J205" s="22"/>
      <c r="K205" s="22"/>
      <c r="L205" s="21"/>
      <c r="M205" s="22"/>
      <c r="N205" s="21"/>
      <c r="O205" s="22"/>
      <c r="P205" s="22"/>
      <c r="Q205" s="22"/>
      <c r="R205" s="19"/>
    </row>
    <row r="206" spans="1:18" x14ac:dyDescent="0.25">
      <c r="A206" s="19"/>
      <c r="B206" s="19"/>
      <c r="C206" s="25"/>
      <c r="D206" s="26"/>
      <c r="E206" s="26"/>
      <c r="F206" s="19"/>
      <c r="G206" s="21"/>
      <c r="H206" s="22"/>
      <c r="I206" s="21"/>
      <c r="J206" s="22"/>
      <c r="K206" s="22"/>
      <c r="L206" s="21"/>
      <c r="M206" s="22"/>
      <c r="N206" s="21"/>
      <c r="O206" s="22"/>
      <c r="P206" s="22"/>
      <c r="Q206" s="22"/>
      <c r="R206" s="19"/>
    </row>
    <row r="207" spans="1:18" x14ac:dyDescent="0.25">
      <c r="A207" s="19"/>
      <c r="B207" s="19"/>
      <c r="D207" s="26"/>
      <c r="E207" s="26"/>
      <c r="F207" s="19"/>
      <c r="G207" s="21"/>
      <c r="H207" s="22"/>
      <c r="I207" s="21"/>
      <c r="J207" s="22"/>
      <c r="K207" s="22"/>
      <c r="L207" s="21"/>
      <c r="M207" s="22"/>
      <c r="N207" s="21"/>
      <c r="O207" s="22"/>
      <c r="P207" s="22"/>
      <c r="Q207" s="22"/>
      <c r="R207" s="19"/>
    </row>
    <row r="208" spans="1:18" x14ac:dyDescent="0.25">
      <c r="A208" s="19"/>
      <c r="B208" s="19"/>
      <c r="C208" s="19"/>
      <c r="D208" s="19"/>
      <c r="E208" s="19"/>
      <c r="F208" s="19"/>
      <c r="G208" s="21"/>
      <c r="H208" s="22"/>
      <c r="I208" s="21"/>
      <c r="J208" s="22"/>
      <c r="K208" s="22"/>
      <c r="L208" s="21"/>
      <c r="M208" s="22"/>
      <c r="N208" s="21"/>
      <c r="O208" s="22"/>
      <c r="P208" s="22"/>
      <c r="Q208" s="22"/>
      <c r="R208" s="19"/>
    </row>
    <row r="209" spans="1:18" x14ac:dyDescent="0.25">
      <c r="A209" s="19"/>
      <c r="B209" s="19"/>
      <c r="C209" s="19"/>
      <c r="D209" s="19"/>
      <c r="E209" s="19"/>
      <c r="F209" s="19"/>
      <c r="G209" s="21"/>
      <c r="H209" s="22"/>
      <c r="I209" s="21"/>
      <c r="J209" s="22"/>
      <c r="K209" s="22"/>
      <c r="L209" s="21"/>
      <c r="M209" s="22"/>
      <c r="N209" s="21"/>
      <c r="O209" s="22"/>
      <c r="P209" s="22"/>
      <c r="Q209" s="22"/>
      <c r="R209" s="19"/>
    </row>
    <row r="210" spans="1:18" x14ac:dyDescent="0.25">
      <c r="A210" s="19"/>
      <c r="B210" s="19"/>
      <c r="C210" s="19"/>
      <c r="D210" s="19"/>
      <c r="E210" s="19"/>
      <c r="F210" s="19"/>
      <c r="G210" s="21"/>
      <c r="H210" s="22"/>
      <c r="I210" s="21"/>
      <c r="J210" s="22"/>
      <c r="K210" s="22"/>
      <c r="L210" s="21"/>
      <c r="M210" s="22"/>
      <c r="N210" s="21"/>
      <c r="O210" s="22"/>
      <c r="P210" s="22"/>
      <c r="Q210" s="22"/>
      <c r="R210" s="19"/>
    </row>
    <row r="211" spans="1:18" x14ac:dyDescent="0.25">
      <c r="A211" s="19"/>
      <c r="B211" s="19"/>
      <c r="C211" s="19"/>
      <c r="D211" s="19"/>
      <c r="E211" s="19"/>
      <c r="F211" s="19"/>
      <c r="G211" s="21"/>
      <c r="H211" s="22"/>
      <c r="I211" s="21"/>
      <c r="J211" s="22"/>
      <c r="K211" s="22"/>
      <c r="L211" s="21"/>
      <c r="M211" s="22"/>
      <c r="N211" s="21"/>
      <c r="O211" s="22"/>
      <c r="P211" s="22"/>
      <c r="Q211" s="22"/>
      <c r="R211" s="19"/>
    </row>
    <row r="212" spans="1:18" x14ac:dyDescent="0.25">
      <c r="A212" s="19"/>
      <c r="B212" s="19"/>
      <c r="C212" s="19"/>
      <c r="D212" s="19"/>
      <c r="E212" s="19"/>
      <c r="F212" s="19"/>
      <c r="G212" s="21"/>
      <c r="H212" s="22"/>
      <c r="I212" s="21"/>
      <c r="J212" s="22"/>
      <c r="K212" s="22"/>
      <c r="L212" s="21"/>
      <c r="M212" s="22"/>
      <c r="N212" s="21"/>
      <c r="O212" s="22"/>
      <c r="P212" s="22"/>
      <c r="Q212" s="22"/>
      <c r="R212" s="19"/>
    </row>
    <row r="213" spans="1:18" x14ac:dyDescent="0.25">
      <c r="A213" s="19"/>
      <c r="B213" s="19"/>
      <c r="C213" s="19"/>
      <c r="D213" s="19"/>
      <c r="E213" s="19"/>
      <c r="F213" s="19"/>
      <c r="G213" s="21"/>
      <c r="H213" s="22"/>
      <c r="I213" s="21"/>
      <c r="J213" s="22"/>
      <c r="K213" s="22"/>
      <c r="L213" s="21"/>
      <c r="M213" s="22"/>
      <c r="N213" s="21"/>
      <c r="O213" s="22"/>
      <c r="P213" s="22"/>
      <c r="Q213" s="22"/>
      <c r="R213" s="19"/>
    </row>
    <row r="214" spans="1:18" x14ac:dyDescent="0.25">
      <c r="A214" s="19"/>
      <c r="B214" s="19"/>
      <c r="C214" s="19"/>
      <c r="D214" s="19"/>
      <c r="E214" s="19"/>
      <c r="F214" s="19"/>
      <c r="G214" s="21"/>
      <c r="H214" s="22"/>
      <c r="I214" s="21"/>
      <c r="J214" s="22"/>
      <c r="K214" s="22"/>
      <c r="L214" s="21"/>
      <c r="M214" s="22"/>
      <c r="N214" s="21"/>
      <c r="O214" s="22"/>
      <c r="P214" s="22"/>
      <c r="Q214" s="22"/>
      <c r="R214" s="19"/>
    </row>
    <row r="215" spans="1:18" x14ac:dyDescent="0.25">
      <c r="A215" s="19"/>
      <c r="B215" s="19"/>
      <c r="C215" s="26"/>
      <c r="D215" s="19"/>
      <c r="E215" s="19"/>
      <c r="F215" s="19"/>
      <c r="G215" s="21"/>
      <c r="H215" s="22"/>
      <c r="I215" s="21"/>
      <c r="J215" s="22"/>
      <c r="K215" s="22"/>
      <c r="L215" s="21"/>
      <c r="M215" s="22"/>
      <c r="N215" s="21"/>
      <c r="O215" s="22"/>
      <c r="P215" s="22"/>
      <c r="Q215" s="22"/>
      <c r="R215" s="19"/>
    </row>
    <row r="216" spans="1:18" x14ac:dyDescent="0.25">
      <c r="A216" s="19"/>
      <c r="B216" s="19"/>
      <c r="C216" s="27"/>
      <c r="D216" s="19"/>
      <c r="E216" s="19"/>
      <c r="F216" s="19"/>
      <c r="G216" s="21"/>
      <c r="H216" s="22"/>
      <c r="I216" s="21"/>
      <c r="J216" s="22"/>
      <c r="K216" s="22"/>
      <c r="L216" s="21"/>
      <c r="M216" s="22"/>
      <c r="N216" s="21"/>
      <c r="O216" s="22"/>
      <c r="P216" s="22"/>
      <c r="Q216" s="22"/>
      <c r="R216" s="19"/>
    </row>
    <row r="217" spans="1:18" x14ac:dyDescent="0.25">
      <c r="A217" s="19"/>
      <c r="B217" s="19"/>
      <c r="D217" s="19"/>
      <c r="E217" s="19"/>
      <c r="F217" s="19"/>
      <c r="G217" s="21"/>
      <c r="H217" s="22"/>
      <c r="I217" s="21"/>
      <c r="J217" s="22"/>
      <c r="K217" s="22"/>
      <c r="L217" s="21"/>
      <c r="M217" s="22"/>
      <c r="N217" s="21"/>
      <c r="O217" s="22"/>
      <c r="P217" s="22"/>
      <c r="Q217" s="22"/>
      <c r="R217" s="19"/>
    </row>
    <row r="218" spans="1:18" x14ac:dyDescent="0.25">
      <c r="A218" s="19"/>
      <c r="B218" s="19"/>
      <c r="C218" s="19"/>
      <c r="D218" s="19"/>
      <c r="E218" s="19"/>
      <c r="F218" s="19"/>
      <c r="G218" s="21"/>
      <c r="H218" s="22"/>
      <c r="I218" s="21"/>
      <c r="J218" s="22"/>
      <c r="K218" s="22"/>
      <c r="L218" s="21"/>
      <c r="M218" s="22"/>
      <c r="N218" s="21"/>
      <c r="O218" s="22"/>
      <c r="P218" s="22"/>
      <c r="Q218" s="22"/>
      <c r="R218" s="19"/>
    </row>
    <row r="219" spans="1:18" x14ac:dyDescent="0.25">
      <c r="A219" s="19"/>
      <c r="B219" s="19"/>
      <c r="C219" s="19"/>
      <c r="D219" s="19"/>
      <c r="E219" s="19"/>
      <c r="F219" s="19"/>
      <c r="G219" s="21"/>
      <c r="H219" s="22"/>
      <c r="I219" s="21"/>
      <c r="J219" s="22"/>
      <c r="K219" s="22"/>
      <c r="L219" s="21"/>
      <c r="M219" s="22"/>
      <c r="N219" s="21"/>
      <c r="O219" s="22"/>
      <c r="P219" s="22"/>
      <c r="Q219" s="22"/>
      <c r="R219" s="19"/>
    </row>
  </sheetData>
  <sheetProtection algorithmName="SHA-512" hashValue="LU9z7LqdioMOTN8GW62WHtfgrOGmfp3psU2QnGjCsflfPDEM08SlQ2ah+vm9MyLX3YhJUJ+0eXs6071b28tMoQ==" saltValue="Qm6wyUvzGUoM5UDuc5x05g==" spinCount="100000" sheet="1" objects="1" scenarios="1"/>
  <mergeCells count="3">
    <mergeCell ref="B19:E19"/>
    <mergeCell ref="B12:D12"/>
    <mergeCell ref="C203:E205"/>
  </mergeCells>
  <phoneticPr fontId="3" type="noConversion"/>
  <dataValidations count="4">
    <dataValidation type="list" allowBlank="1" showInputMessage="1" showErrorMessage="1" sqref="G30:G70 G114:G154 G72:G112 G156:G196" xr:uid="{CD260418-0321-46EA-AEF7-766C954DB5F9}">
      <formula1>Type_verbinding</formula1>
    </dataValidation>
    <dataValidation type="list" allowBlank="1" showInputMessage="1" showErrorMessage="1" sqref="I30:I70 I114:I154 I72:I112 I156:I196" xr:uid="{76A6EC1F-9C84-4DF9-8D84-B606AD50A84F}">
      <formula1>Toegankelijkheid_verbinding</formula1>
    </dataValidation>
    <dataValidation type="list" allowBlank="1" showInputMessage="1" showErrorMessage="1" sqref="L30:L70 L114:L154 L72:L112 L156:L196" xr:uid="{F0032E4D-998F-464F-997F-61E9006FEDC0}">
      <formula1>Doorkruisingen</formula1>
    </dataValidation>
    <dataValidation type="list" allowBlank="1" showInputMessage="1" showErrorMessage="1" sqref="N30:N70 N114:N154 N72:N112 N156:N196" xr:uid="{487540AF-066C-4C03-93C2-BFFD42737EB1}">
      <formula1>Randopsluiting</formula1>
    </dataValidation>
  </dataValidations>
  <pageMargins left="0.7" right="0.7" top="0.75" bottom="0.75" header="0.3" footer="0.3"/>
  <pageSetup paperSize="8"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A1904D-3EA8-4125-9698-AA66BEC8569F}">
  <sheetPr>
    <tabColor rgb="FF003063"/>
  </sheetPr>
  <dimension ref="A1:D36"/>
  <sheetViews>
    <sheetView zoomScale="70" zoomScaleNormal="70" workbookViewId="0">
      <selection activeCell="H22" sqref="H22"/>
    </sheetView>
  </sheetViews>
  <sheetFormatPr defaultRowHeight="15" x14ac:dyDescent="0.25"/>
  <cols>
    <col min="1" max="1" width="9.140625" style="20"/>
    <col min="2" max="2" width="83.85546875" style="20" bestFit="1" customWidth="1"/>
    <col min="3" max="16384" width="9.140625" style="20"/>
  </cols>
  <sheetData>
    <row r="1" spans="1:4" x14ac:dyDescent="0.25">
      <c r="A1" s="180"/>
      <c r="B1" s="180"/>
      <c r="C1" s="180"/>
      <c r="D1" s="180"/>
    </row>
    <row r="2" spans="1:4" ht="15.75" thickBot="1" x14ac:dyDescent="0.3">
      <c r="A2" s="180"/>
      <c r="B2" s="180"/>
      <c r="C2" s="180"/>
      <c r="D2" s="180"/>
    </row>
    <row r="3" spans="1:4" ht="15.75" thickBot="1" x14ac:dyDescent="0.3">
      <c r="A3" s="180"/>
      <c r="B3" s="142" t="s">
        <v>7</v>
      </c>
      <c r="C3" s="143" t="s">
        <v>8</v>
      </c>
      <c r="D3" s="180"/>
    </row>
    <row r="4" spans="1:4" x14ac:dyDescent="0.25">
      <c r="A4" s="180"/>
      <c r="B4" s="198" t="s">
        <v>9</v>
      </c>
      <c r="C4" s="199">
        <v>1</v>
      </c>
      <c r="D4" s="180"/>
    </row>
    <row r="5" spans="1:4" x14ac:dyDescent="0.25">
      <c r="A5" s="180"/>
      <c r="B5" s="200" t="s">
        <v>39</v>
      </c>
      <c r="C5" s="201">
        <v>0.8</v>
      </c>
      <c r="D5" s="180"/>
    </row>
    <row r="6" spans="1:4" x14ac:dyDescent="0.25">
      <c r="A6" s="180"/>
      <c r="B6" s="200" t="s">
        <v>10</v>
      </c>
      <c r="C6" s="201">
        <v>0.6</v>
      </c>
      <c r="D6" s="180"/>
    </row>
    <row r="7" spans="1:4" x14ac:dyDescent="0.25">
      <c r="A7" s="180"/>
      <c r="B7" s="200" t="s">
        <v>11</v>
      </c>
      <c r="C7" s="201">
        <v>0.2</v>
      </c>
      <c r="D7" s="180"/>
    </row>
    <row r="8" spans="1:4" ht="15.75" thickBot="1" x14ac:dyDescent="0.3">
      <c r="A8" s="180"/>
      <c r="B8" s="202" t="s">
        <v>12</v>
      </c>
      <c r="C8" s="203">
        <v>0.1</v>
      </c>
      <c r="D8" s="180"/>
    </row>
    <row r="9" spans="1:4" ht="15.75" thickBot="1" x14ac:dyDescent="0.3">
      <c r="A9" s="180"/>
      <c r="B9" s="144" t="s">
        <v>35</v>
      </c>
      <c r="C9" s="145" t="s">
        <v>8</v>
      </c>
      <c r="D9" s="180"/>
    </row>
    <row r="10" spans="1:4" x14ac:dyDescent="0.25">
      <c r="A10" s="180"/>
      <c r="B10" s="44" t="s">
        <v>13</v>
      </c>
      <c r="C10" s="45">
        <v>1</v>
      </c>
      <c r="D10" s="180"/>
    </row>
    <row r="11" spans="1:4" x14ac:dyDescent="0.25">
      <c r="A11" s="180"/>
      <c r="B11" s="46" t="s">
        <v>14</v>
      </c>
      <c r="C11" s="47">
        <v>0.8</v>
      </c>
      <c r="D11" s="180"/>
    </row>
    <row r="12" spans="1:4" x14ac:dyDescent="0.25">
      <c r="A12" s="180"/>
      <c r="B12" s="46" t="s">
        <v>15</v>
      </c>
      <c r="C12" s="47">
        <v>0.6</v>
      </c>
      <c r="D12" s="180"/>
    </row>
    <row r="13" spans="1:4" x14ac:dyDescent="0.25">
      <c r="A13" s="180"/>
      <c r="B13" s="46" t="s">
        <v>16</v>
      </c>
      <c r="C13" s="47">
        <v>0.4</v>
      </c>
      <c r="D13" s="180"/>
    </row>
    <row r="14" spans="1:4" ht="15.75" thickBot="1" x14ac:dyDescent="0.3">
      <c r="A14" s="180"/>
      <c r="B14" s="48" t="s">
        <v>17</v>
      </c>
      <c r="C14" s="49">
        <v>0.1</v>
      </c>
      <c r="D14" s="180"/>
    </row>
    <row r="15" spans="1:4" ht="15.75" thickBot="1" x14ac:dyDescent="0.3">
      <c r="A15" s="180"/>
      <c r="B15" s="144" t="s">
        <v>32</v>
      </c>
      <c r="C15" s="145" t="s">
        <v>8</v>
      </c>
      <c r="D15" s="180"/>
    </row>
    <row r="16" spans="1:4" x14ac:dyDescent="0.25">
      <c r="A16" s="180"/>
      <c r="B16" s="44" t="s">
        <v>18</v>
      </c>
      <c r="C16" s="45">
        <v>1</v>
      </c>
      <c r="D16" s="180"/>
    </row>
    <row r="17" spans="1:4" x14ac:dyDescent="0.25">
      <c r="A17" s="180"/>
      <c r="B17" s="46" t="s">
        <v>19</v>
      </c>
      <c r="C17" s="47">
        <v>0.4</v>
      </c>
      <c r="D17" s="180"/>
    </row>
    <row r="18" spans="1:4" ht="15.75" thickBot="1" x14ac:dyDescent="0.3">
      <c r="A18" s="180"/>
      <c r="B18" s="48" t="s">
        <v>20</v>
      </c>
      <c r="C18" s="49">
        <v>0.1</v>
      </c>
      <c r="D18" s="180"/>
    </row>
    <row r="19" spans="1:4" ht="15.75" thickBot="1" x14ac:dyDescent="0.3">
      <c r="A19" s="180"/>
      <c r="B19" s="144" t="s">
        <v>21</v>
      </c>
      <c r="C19" s="145" t="s">
        <v>8</v>
      </c>
      <c r="D19" s="180"/>
    </row>
    <row r="20" spans="1:4" x14ac:dyDescent="0.25">
      <c r="A20" s="180"/>
      <c r="B20" s="44" t="s">
        <v>22</v>
      </c>
      <c r="C20" s="45">
        <v>1</v>
      </c>
      <c r="D20" s="180"/>
    </row>
    <row r="21" spans="1:4" x14ac:dyDescent="0.25">
      <c r="A21" s="180"/>
      <c r="B21" s="46" t="s">
        <v>23</v>
      </c>
      <c r="C21" s="47">
        <v>0.4</v>
      </c>
      <c r="D21" s="180"/>
    </row>
    <row r="22" spans="1:4" ht="15.75" thickBot="1" x14ac:dyDescent="0.3">
      <c r="A22" s="180"/>
      <c r="B22" s="50" t="s">
        <v>24</v>
      </c>
      <c r="C22" s="51">
        <v>0.1</v>
      </c>
      <c r="D22" s="180"/>
    </row>
    <row r="23" spans="1:4" x14ac:dyDescent="0.25">
      <c r="A23" s="180"/>
      <c r="B23" s="180"/>
      <c r="C23" s="180"/>
      <c r="D23" s="180"/>
    </row>
    <row r="24" spans="1:4" x14ac:dyDescent="0.25">
      <c r="A24" s="180"/>
      <c r="B24" s="24"/>
      <c r="C24" s="180"/>
      <c r="D24" s="180"/>
    </row>
    <row r="25" spans="1:4" x14ac:dyDescent="0.25">
      <c r="A25" s="180"/>
      <c r="B25" s="24"/>
      <c r="C25" s="180"/>
      <c r="D25" s="180"/>
    </row>
    <row r="26" spans="1:4" x14ac:dyDescent="0.25">
      <c r="A26" s="180"/>
      <c r="B26" s="180"/>
      <c r="C26" s="180"/>
      <c r="D26" s="180"/>
    </row>
    <row r="27" spans="1:4" x14ac:dyDescent="0.25">
      <c r="A27" s="180"/>
      <c r="B27" s="180"/>
      <c r="C27" s="180"/>
      <c r="D27" s="180"/>
    </row>
    <row r="28" spans="1:4" x14ac:dyDescent="0.25">
      <c r="A28" s="180"/>
      <c r="B28" s="180"/>
      <c r="C28" s="180"/>
      <c r="D28" s="180"/>
    </row>
    <row r="29" spans="1:4" x14ac:dyDescent="0.25">
      <c r="A29" s="180"/>
      <c r="B29" s="180"/>
      <c r="C29" s="180"/>
      <c r="D29" s="180"/>
    </row>
    <row r="30" spans="1:4" x14ac:dyDescent="0.25">
      <c r="A30" s="180"/>
      <c r="B30" s="180"/>
      <c r="C30" s="180"/>
      <c r="D30" s="180"/>
    </row>
    <row r="31" spans="1:4" x14ac:dyDescent="0.25">
      <c r="A31" s="180"/>
      <c r="B31" s="180"/>
      <c r="C31" s="180"/>
      <c r="D31" s="180"/>
    </row>
    <row r="32" spans="1:4" x14ac:dyDescent="0.25">
      <c r="A32" s="180"/>
      <c r="B32" s="180"/>
      <c r="C32" s="180"/>
      <c r="D32" s="180"/>
    </row>
    <row r="33" spans="1:4" x14ac:dyDescent="0.25">
      <c r="A33" s="180"/>
      <c r="B33" s="180"/>
      <c r="C33" s="180"/>
      <c r="D33" s="180"/>
    </row>
    <row r="34" spans="1:4" x14ac:dyDescent="0.25">
      <c r="A34" s="180"/>
      <c r="B34" s="180"/>
      <c r="C34" s="180"/>
      <c r="D34" s="180"/>
    </row>
    <row r="35" spans="1:4" x14ac:dyDescent="0.25">
      <c r="A35" s="180"/>
      <c r="B35" s="180"/>
      <c r="C35" s="180"/>
      <c r="D35" s="180"/>
    </row>
    <row r="36" spans="1:4" x14ac:dyDescent="0.25">
      <c r="A36" s="180"/>
      <c r="B36" s="180"/>
      <c r="C36" s="180"/>
      <c r="D36" s="180"/>
    </row>
  </sheetData>
  <sheetProtection algorithmName="SHA-512" hashValue="MgtnclZ4XAuuQP0yH1J6EjhHDITDab3VC2FInSYzrpOY6BJOOdJrUSHOMLH7w86+KFmKW/1vsErkCU/tsTKGgQ==" saltValue="6jP5y89lIF1LMve6csQVgw==" spinCount="100000" sheet="1" objects="1" scenarios="1"/>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0F72A75E18CB45B8E61B6C5258D4AC" ma:contentTypeVersion="13" ma:contentTypeDescription="Een nieuw document maken." ma:contentTypeScope="" ma:versionID="3d8867253192c1a2b63590a4c2b51340">
  <xsd:schema xmlns:xsd="http://www.w3.org/2001/XMLSchema" xmlns:xs="http://www.w3.org/2001/XMLSchema" xmlns:p="http://schemas.microsoft.com/office/2006/metadata/properties" xmlns:ns2="54bfb1fd-5faf-46a1-b514-e6aa662e893e" xmlns:ns3="7458c179-f4b6-4dec-a6a0-24d226f0edf8" targetNamespace="http://schemas.microsoft.com/office/2006/metadata/properties" ma:root="true" ma:fieldsID="7a1975cc2daab554599b8da48c53a049" ns2:_="" ns3:_="">
    <xsd:import namespace="54bfb1fd-5faf-46a1-b514-e6aa662e893e"/>
    <xsd:import namespace="7458c179-f4b6-4dec-a6a0-24d226f0ed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bfb1fd-5faf-46a1-b514-e6aa662e89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458c179-f4b6-4dec-a6a0-24d226f0edf8" elementFormDefault="qualified">
    <xsd:import namespace="http://schemas.microsoft.com/office/2006/documentManagement/types"/>
    <xsd:import namespace="http://schemas.microsoft.com/office/infopath/2007/PartnerControls"/>
    <xsd:element name="SharedWithUsers" ma:index="19"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0B45CA-F0ED-4F28-AF8A-4643000109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bfb1fd-5faf-46a1-b514-e6aa662e893e"/>
    <ds:schemaRef ds:uri="7458c179-f4b6-4dec-a6a0-24d226f0ed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40F751-9041-45BA-8261-16513DC2326A}">
  <ds:schemaRefs>
    <ds:schemaRef ds:uri="http://schemas.microsoft.com/sharepoint/v3/contenttype/forms"/>
  </ds:schemaRefs>
</ds:datastoreItem>
</file>

<file path=customXml/itemProps3.xml><?xml version="1.0" encoding="utf-8"?>
<ds:datastoreItem xmlns:ds="http://schemas.openxmlformats.org/officeDocument/2006/customXml" ds:itemID="{557EFDFB-CBF9-4725-9CF0-4C183F83067E}">
  <ds:schemaRefs>
    <ds:schemaRef ds:uri="http://purl.org/dc/elements/1.1/"/>
    <ds:schemaRef ds:uri="http://schemas.microsoft.com/office/2006/metadata/properties"/>
    <ds:schemaRef ds:uri="http://www.w3.org/XML/1998/namespace"/>
    <ds:schemaRef ds:uri="http://purl.org/dc/terms/"/>
    <ds:schemaRef ds:uri="7458c179-f4b6-4dec-a6a0-24d226f0edf8"/>
    <ds:schemaRef ds:uri="http://schemas.microsoft.com/office/infopath/2007/PartnerControls"/>
    <ds:schemaRef ds:uri="http://schemas.microsoft.com/office/2006/documentManagement/types"/>
    <ds:schemaRef ds:uri="http://schemas.openxmlformats.org/package/2006/metadata/core-properties"/>
    <ds:schemaRef ds:uri="54bfb1fd-5faf-46a1-b514-e6aa662e893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6</vt:i4>
      </vt:variant>
    </vt:vector>
  </HeadingPairs>
  <TitlesOfParts>
    <vt:vector size="9" baseType="lpstr">
      <vt:lpstr>Toelichting rekenmodel</vt:lpstr>
      <vt:lpstr>Rekenmodel</vt:lpstr>
      <vt:lpstr>Losmaakbaarheidsfactoren</vt:lpstr>
      <vt:lpstr>Rekenmodel!Afdrukbereik</vt:lpstr>
      <vt:lpstr>'Toelichting rekenmodel'!Afdrukbereik</vt:lpstr>
      <vt:lpstr>Doorkruisingen</vt:lpstr>
      <vt:lpstr>Randopsluiting</vt:lpstr>
      <vt:lpstr>Toegankelijkheid_verbinding</vt:lpstr>
      <vt:lpstr>Type_verbinding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Info BCI Gebouw</cp:lastModifiedBy>
  <cp:lastPrinted>2021-08-03T14:45:52Z</cp:lastPrinted>
  <dcterms:created xsi:type="dcterms:W3CDTF">2020-12-17T20:36:57Z</dcterms:created>
  <dcterms:modified xsi:type="dcterms:W3CDTF">2021-10-07T17:49:19Z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0x010100380F72A75E18CB45B8E61B6C5258D4AC</vt:lpwstr>
  </property>
  <property fmtid="{D5CDD505-2E9C-101B-9397-08002B2CF9AE}" pid="3" name="Order">
    <vt:r8>2247800</vt:r8>
  </property>
</Properties>
</file>